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anel.j.henderson2\Desktop\NDAA_Calc\"/>
    </mc:Choice>
  </mc:AlternateContent>
  <bookViews>
    <workbookView xWindow="0" yWindow="840" windowWidth="24600" windowHeight="9855"/>
  </bookViews>
  <sheets>
    <sheet name="Early Retirement Data" sheetId="21" r:id="rId1"/>
    <sheet name="condform" sheetId="23" state="hidden" r:id="rId2"/>
    <sheet name="condforms" sheetId="24" state="hidden" r:id="rId3"/>
    <sheet name="Type of Letter" sheetId="22" state="hidden" r:id="rId4"/>
  </sheets>
  <definedNames>
    <definedName name="STATUS">'Type of Letter'!#REF!</definedName>
  </definedNames>
  <calcPr calcId="162913"/>
</workbook>
</file>

<file path=xl/calcChain.xml><?xml version="1.0" encoding="utf-8"?>
<calcChain xmlns="http://schemas.openxmlformats.org/spreadsheetml/2006/main">
  <c r="M68" i="21" l="1"/>
  <c r="J68" i="21"/>
  <c r="G68" i="21"/>
  <c r="M64" i="21"/>
  <c r="J64" i="21"/>
  <c r="G64" i="21"/>
  <c r="M62" i="21"/>
  <c r="J62" i="21"/>
  <c r="G62" i="21"/>
  <c r="M60" i="21"/>
  <c r="J60" i="21"/>
  <c r="G60" i="21"/>
  <c r="M58" i="21"/>
  <c r="J58" i="21"/>
  <c r="G58" i="21"/>
  <c r="M66" i="21"/>
  <c r="J66" i="21"/>
  <c r="G66" i="21"/>
  <c r="M56" i="21"/>
  <c r="J56" i="21"/>
  <c r="G56" i="21"/>
  <c r="M54" i="21"/>
  <c r="J54" i="21"/>
  <c r="G54" i="21"/>
  <c r="M50" i="21"/>
  <c r="J50" i="21"/>
  <c r="G50" i="21"/>
  <c r="M52" i="21"/>
  <c r="J52" i="21"/>
  <c r="G52" i="21"/>
  <c r="M70" i="21" l="1"/>
  <c r="J70" i="21"/>
  <c r="G70" i="21"/>
  <c r="M48" i="21"/>
  <c r="J48" i="21"/>
  <c r="G48" i="21"/>
  <c r="M46" i="21"/>
  <c r="J46" i="21"/>
  <c r="G46" i="21"/>
  <c r="M44" i="21" l="1"/>
  <c r="J44" i="21"/>
  <c r="G44" i="21"/>
  <c r="S5" i="21" l="1"/>
  <c r="G42" i="21" l="1"/>
  <c r="G40" i="21"/>
  <c r="G28" i="21"/>
  <c r="G26" i="21"/>
  <c r="G24" i="21"/>
  <c r="G22" i="21"/>
  <c r="G20" i="21"/>
  <c r="J16" i="21"/>
  <c r="S15" i="21" l="1"/>
  <c r="S3" i="21" l="1"/>
  <c r="T15" i="21" s="1"/>
  <c r="S16" i="21" s="1"/>
  <c r="M42" i="21" l="1"/>
  <c r="J42" i="21"/>
  <c r="M40" i="21"/>
  <c r="J40" i="21"/>
  <c r="M38" i="21"/>
  <c r="J38" i="21"/>
  <c r="G38" i="21"/>
  <c r="M36" i="21"/>
  <c r="J36" i="21"/>
  <c r="G36" i="21"/>
  <c r="M34" i="21"/>
  <c r="J34" i="21"/>
  <c r="G34" i="21"/>
  <c r="M32" i="21"/>
  <c r="J32" i="21"/>
  <c r="G32" i="21"/>
  <c r="M30" i="21"/>
  <c r="J30" i="21"/>
  <c r="G30" i="21"/>
  <c r="M28" i="21"/>
  <c r="J28" i="21"/>
  <c r="M26" i="21"/>
  <c r="J26" i="21"/>
  <c r="M24" i="21"/>
  <c r="J24" i="21"/>
  <c r="M22" i="21"/>
  <c r="J22" i="21"/>
  <c r="M20" i="21"/>
  <c r="J20" i="21"/>
  <c r="M18" i="21"/>
  <c r="J18" i="21"/>
  <c r="G18" i="21"/>
  <c r="M16" i="21"/>
  <c r="G16" i="21"/>
  <c r="N15" i="21"/>
  <c r="O15" i="21" s="1"/>
  <c r="N20" i="21" l="1"/>
  <c r="O20" i="21" s="1"/>
  <c r="N28" i="21"/>
  <c r="O28" i="21" s="1"/>
  <c r="N22" i="21"/>
  <c r="O22" i="21" s="1"/>
  <c r="N16" i="21"/>
  <c r="Q16" i="21" s="1"/>
  <c r="P16" i="21" s="1"/>
  <c r="N18" i="21"/>
  <c r="O18" i="21" s="1"/>
  <c r="N30" i="21"/>
  <c r="Q30" i="21" s="1"/>
  <c r="N24" i="21"/>
  <c r="Q24" i="21" s="1"/>
  <c r="P24" i="21" s="1"/>
  <c r="N26" i="21"/>
  <c r="O26" i="21" s="1"/>
  <c r="O30" i="21" l="1"/>
  <c r="Q20" i="21"/>
  <c r="P20" i="21" s="1"/>
  <c r="Q26" i="21"/>
  <c r="P26" i="21" s="1"/>
  <c r="Q22" i="21"/>
  <c r="P22" i="21" s="1"/>
  <c r="Q28" i="21"/>
  <c r="P28" i="21" s="1"/>
  <c r="O16" i="21"/>
  <c r="Q18" i="21"/>
  <c r="P18" i="21" s="1"/>
  <c r="O24" i="21"/>
  <c r="T16" i="21"/>
  <c r="S18" i="21" s="1"/>
  <c r="T18" i="21" l="1"/>
  <c r="P30" i="21"/>
  <c r="R30" i="21"/>
  <c r="A32" i="21" s="1"/>
  <c r="T20" i="21" l="1"/>
  <c r="T22" i="21" s="1"/>
  <c r="S20" i="21"/>
  <c r="S22" i="21" l="1"/>
  <c r="T24" i="21"/>
  <c r="S24" i="21"/>
  <c r="T26" i="21" l="1"/>
  <c r="S26" i="21"/>
  <c r="T28" i="21" l="1"/>
  <c r="S28" i="21"/>
  <c r="S30" i="21" l="1"/>
  <c r="T30" i="21"/>
  <c r="S32" i="21" l="1"/>
  <c r="N32" i="21" l="1"/>
  <c r="Q32" i="21" s="1"/>
  <c r="P32" i="21" l="1"/>
  <c r="T32" i="21" s="1"/>
  <c r="O32" i="21"/>
  <c r="S34" i="21" l="1"/>
  <c r="R32" i="21"/>
  <c r="A34" i="21" s="1"/>
  <c r="N34" i="21" s="1"/>
  <c r="Q34" i="21" s="1"/>
  <c r="O34" i="21" l="1"/>
  <c r="P34" i="21"/>
  <c r="T34" i="21" s="1"/>
  <c r="S36" i="21" s="1"/>
  <c r="R34" i="21"/>
  <c r="A36" i="21" s="1"/>
  <c r="N36" i="21" s="1"/>
  <c r="Q36" i="21" s="1"/>
  <c r="O36" i="21" l="1"/>
  <c r="P36" i="21"/>
  <c r="T36" i="21" s="1"/>
  <c r="S38" i="21" s="1"/>
  <c r="R36" i="21" l="1"/>
  <c r="A38" i="21" s="1"/>
  <c r="N38" i="21" s="1"/>
  <c r="Q38" i="21" l="1"/>
  <c r="P38" i="21" s="1"/>
  <c r="T38" i="21" s="1"/>
  <c r="S40" i="21" s="1"/>
  <c r="O38" i="21"/>
  <c r="R38" i="21" l="1"/>
  <c r="A40" i="21" s="1"/>
  <c r="N40" i="21" s="1"/>
  <c r="Q40" i="21" s="1"/>
  <c r="P40" i="21" s="1"/>
  <c r="T40" i="21" s="1"/>
  <c r="S42" i="21" s="1"/>
  <c r="R40" i="21" l="1"/>
  <c r="A42" i="21" s="1"/>
  <c r="N42" i="21" s="1"/>
  <c r="Q42" i="21" s="1"/>
  <c r="P42" i="21" s="1"/>
  <c r="T42" i="21" s="1"/>
  <c r="O40" i="21"/>
  <c r="S44" i="21" l="1"/>
  <c r="O42" i="21"/>
  <c r="R42" i="21"/>
  <c r="A44" i="21" s="1"/>
  <c r="N44" i="21" s="1"/>
  <c r="O44" i="21" l="1"/>
  <c r="Q44" i="21"/>
  <c r="P44" i="21" s="1"/>
  <c r="T44" i="21" s="1"/>
  <c r="S46" i="21" l="1"/>
  <c r="R44" i="21"/>
  <c r="A46" i="21" s="1"/>
  <c r="N46" i="21" s="1"/>
  <c r="O46" i="21" l="1"/>
  <c r="Q46" i="21"/>
  <c r="P46" i="21" s="1"/>
  <c r="T46" i="21" s="1"/>
  <c r="S48" i="21" l="1"/>
  <c r="R46" i="21"/>
  <c r="A48" i="21" l="1"/>
  <c r="N48" i="21" s="1"/>
  <c r="O48" i="21" s="1"/>
  <c r="Q48" i="21" l="1"/>
  <c r="P48" i="21" s="1"/>
  <c r="T48" i="21" s="1"/>
  <c r="R48" i="21" l="1"/>
  <c r="A50" i="21" s="1"/>
  <c r="N50" i="21" s="1"/>
  <c r="S50" i="21"/>
  <c r="Q50" i="21" l="1"/>
  <c r="P50" i="21" s="1"/>
  <c r="T50" i="21" s="1"/>
  <c r="O50" i="21"/>
  <c r="S52" i="21" l="1"/>
  <c r="R50" i="21"/>
  <c r="A52" i="21" s="1"/>
  <c r="N52" i="21" s="1"/>
  <c r="Q52" i="21" l="1"/>
  <c r="P52" i="21" s="1"/>
  <c r="T52" i="21" s="1"/>
  <c r="S54" i="21" s="1"/>
  <c r="O52" i="21"/>
  <c r="R52" i="21" l="1"/>
  <c r="A54" i="21" s="1"/>
  <c r="N54" i="21" s="1"/>
  <c r="O54" i="21" s="1"/>
  <c r="Q54" i="21" l="1"/>
  <c r="P54" i="21" s="1"/>
  <c r="T54" i="21" s="1"/>
  <c r="S56" i="21" s="1"/>
  <c r="R54" i="21" l="1"/>
  <c r="A56" i="21" s="1"/>
  <c r="N56" i="21" s="1"/>
  <c r="Q56" i="21" s="1"/>
  <c r="P56" i="21" s="1"/>
  <c r="T56" i="21" s="1"/>
  <c r="S58" i="21" s="1"/>
  <c r="O56" i="21" l="1"/>
  <c r="R56" i="21"/>
  <c r="A58" i="21" s="1"/>
  <c r="N58" i="21" s="1"/>
  <c r="Q58" i="21" s="1"/>
  <c r="P58" i="21" s="1"/>
  <c r="T58" i="21" s="1"/>
  <c r="O58" i="21" l="1"/>
  <c r="R58" i="21"/>
  <c r="A60" i="21" s="1"/>
  <c r="N60" i="21" s="1"/>
  <c r="O60" i="21" s="1"/>
  <c r="S60" i="21"/>
  <c r="Q60" i="21" l="1"/>
  <c r="P60" i="21" s="1"/>
  <c r="T60" i="21" s="1"/>
  <c r="S62" i="21" s="1"/>
  <c r="R60" i="21" l="1"/>
  <c r="A62" i="21" s="1"/>
  <c r="N62" i="21" s="1"/>
  <c r="Q62" i="21" l="1"/>
  <c r="O62" i="21"/>
  <c r="P62" i="21" l="1"/>
  <c r="T62" i="21" s="1"/>
  <c r="S64" i="21" s="1"/>
  <c r="R62" i="21"/>
  <c r="A64" i="21" s="1"/>
  <c r="N64" i="21" s="1"/>
  <c r="Q64" i="21" l="1"/>
  <c r="O64" i="21"/>
  <c r="P64" i="21" l="1"/>
  <c r="T64" i="21" s="1"/>
  <c r="S66" i="21" s="1"/>
  <c r="R64" i="21"/>
  <c r="A66" i="21" s="1"/>
  <c r="N66" i="21" s="1"/>
  <c r="Q66" i="21" l="1"/>
  <c r="P66" i="21" s="1"/>
  <c r="T66" i="21" s="1"/>
  <c r="S68" i="21" s="1"/>
  <c r="O66" i="21"/>
  <c r="R66" i="21" l="1"/>
  <c r="A68" i="21" s="1"/>
  <c r="N68" i="21" s="1"/>
  <c r="Q68" i="21" s="1"/>
  <c r="P68" i="21" s="1"/>
  <c r="T68" i="21" s="1"/>
  <c r="S70" i="21" s="1"/>
  <c r="O68" i="21" l="1"/>
  <c r="R68" i="21"/>
  <c r="A70" i="21" s="1"/>
  <c r="N70" i="21" s="1"/>
  <c r="O70" i="21" s="1"/>
  <c r="Q70" i="21" l="1"/>
  <c r="P70" i="21" s="1"/>
  <c r="T70" i="21" s="1"/>
  <c r="S9" i="21" s="1"/>
  <c r="B72" i="21" l="1"/>
  <c r="R70" i="21"/>
</calcChain>
</file>

<file path=xl/sharedStrings.xml><?xml version="1.0" encoding="utf-8"?>
<sst xmlns="http://schemas.openxmlformats.org/spreadsheetml/2006/main" count="110" uniqueCount="97">
  <si>
    <t>DATE OF BIRTH</t>
  </si>
  <si>
    <t>ADT TIME</t>
  </si>
  <si>
    <t>DD-214 DATES</t>
  </si>
  <si>
    <t>Carry Over from Previous FY</t>
  </si>
  <si>
    <t>Total Aggregate Earned</t>
  </si>
  <si>
    <t>NA</t>
  </si>
  <si>
    <t>FY08</t>
  </si>
  <si>
    <t>FY09</t>
  </si>
  <si>
    <t>FY10</t>
  </si>
  <si>
    <t>FY11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</si>
  <si>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</si>
  <si>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</si>
  <si>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</si>
  <si>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</si>
  <si>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</si>
  <si>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</si>
  <si>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</si>
  <si>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</si>
  <si>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</si>
  <si>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FY21</t>
  </si>
  <si>
    <t>60TH BIRTHDAY DATE</t>
  </si>
  <si>
    <t>EARLY RETIREMENT DATE</t>
  </si>
  <si>
    <t>1ST PERIOD</t>
  </si>
  <si>
    <t>2ND PERIOD</t>
  </si>
  <si>
    <t>3RD PERIOD</t>
  </si>
  <si>
    <t>EARLY RETIREMENT</t>
  </si>
  <si>
    <t>CARRY OVER OR LOST</t>
  </si>
  <si>
    <t>CARRY OVER TO NEXT FY</t>
  </si>
  <si>
    <t>AGE AT TIME OF RETIREMENT</t>
  </si>
  <si>
    <t>FISCAL YEAR</t>
  </si>
  <si>
    <t>TOTAL ADT DAYS</t>
  </si>
  <si>
    <t>START DATE</t>
  </si>
  <si>
    <t>END DATE</t>
  </si>
  <si>
    <t>TOTAL DAYS</t>
  </si>
  <si>
    <t>ACTIVE DUTY DAYS</t>
  </si>
  <si>
    <t>1/29/08 to 9/30/08</t>
  </si>
  <si>
    <t>10/1/08 to 9/30/09</t>
  </si>
  <si>
    <t>10/1/09 to 9/30/10</t>
  </si>
  <si>
    <t>10/1/10 to 9/30/11</t>
  </si>
  <si>
    <t>10/1/11 to 9/30/12</t>
  </si>
  <si>
    <t>10/1/12 to 9/30/13</t>
  </si>
  <si>
    <t>10/1/13 to 9/30/14</t>
  </si>
  <si>
    <t>10/1/14 to 9/30/15</t>
  </si>
  <si>
    <t>10/1/15 to 9/30/16</t>
  </si>
  <si>
    <t>10/1/16 to 9/30/17</t>
  </si>
  <si>
    <t>10/1/17 to 9/30/18</t>
  </si>
  <si>
    <t>10/1/18 to 9/30/19</t>
  </si>
  <si>
    <t>10/1/19 to 9/30/20</t>
  </si>
  <si>
    <t>10/1/20 to 9/30/21</t>
  </si>
  <si>
    <t>1E</t>
  </si>
  <si>
    <t>1D</t>
  </si>
  <si>
    <t>EARLIEST RETIREMENT 50TH BIRTHDAY DATE</t>
  </si>
  <si>
    <t>MEDICAL</t>
  </si>
  <si>
    <t>MEDICAL NDAA</t>
  </si>
  <si>
    <t>1D NDAA</t>
  </si>
  <si>
    <t>1E NDAA</t>
  </si>
  <si>
    <t>COC</t>
  </si>
  <si>
    <t>INVOL</t>
  </si>
  <si>
    <t>INVOL NDAA</t>
  </si>
  <si>
    <t>FY22</t>
  </si>
  <si>
    <t>10/1/21 to 9/30/22</t>
  </si>
  <si>
    <t>FY23</t>
  </si>
  <si>
    <t>FY24</t>
  </si>
  <si>
    <t>FY25</t>
  </si>
  <si>
    <t>10/1/22 to 9/30/23</t>
  </si>
  <si>
    <t>10/1/23 to 9/30/24</t>
  </si>
  <si>
    <t>10/1/24 to 9/30/25</t>
  </si>
  <si>
    <t>15Z (POST-911)</t>
  </si>
  <si>
    <t>17Z (NSIPS APP)</t>
  </si>
  <si>
    <t>21Z DUPLICATE</t>
  </si>
  <si>
    <t>19Z CNX</t>
  </si>
  <si>
    <t>43Z CNX</t>
  </si>
  <si>
    <t>12Z INELIG</t>
  </si>
  <si>
    <t>FY26</t>
  </si>
  <si>
    <t>FY27</t>
  </si>
  <si>
    <t>FY28</t>
  </si>
  <si>
    <t>FY29</t>
  </si>
  <si>
    <t>FY30</t>
  </si>
  <si>
    <t>FY31</t>
  </si>
  <si>
    <t>FY32</t>
  </si>
  <si>
    <t>FY33</t>
  </si>
  <si>
    <t>FY34</t>
  </si>
  <si>
    <t>FY35</t>
  </si>
  <si>
    <t>10/1/25 to 9/30/26</t>
  </si>
  <si>
    <t>10/1/26 to 9/30/27</t>
  </si>
  <si>
    <t>10/1/27 to 9/30/28</t>
  </si>
  <si>
    <t>10/1/28 to 9/30/29</t>
  </si>
  <si>
    <t>10/1/29 to 9/30/30</t>
  </si>
  <si>
    <t>10/1/30 to 9/30/31</t>
  </si>
  <si>
    <t>10/1/31 to 9/30/32</t>
  </si>
  <si>
    <t>10/1/32 to 9/30/33</t>
  </si>
  <si>
    <t>10/1/33 to 9/30/34</t>
  </si>
  <si>
    <t>10/1/34 to 9/30/35</t>
  </si>
  <si>
    <t>**Early retirement calculation is reduced by 3 months for every 90 days of aggregate earned not 90 days for 90 days (example: 8/15/2030 reduced by 3 months is 5/15/2030 vice 8/15/2030 reduced by 90 days is 5/17/2030)</t>
  </si>
  <si>
    <t>MONTHS EARNED</t>
  </si>
  <si>
    <t>*Combine days from ADT orders by FY</t>
  </si>
  <si>
    <t>UNOFFICIAL NDAA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</si>
</sst>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\-00\-0000"/>
    <numFmt numFmtId="165" formatCode="m/d/yy;@"/>
    <numFmt numFmtId="166" formatCode="0;\-0;;@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NEW TIMES"/>
    </font>
    <font>
      <sz val="11"/>
      <color theme="1"/>
      <name val="NEW TIMES"/>
    </font>
    <font>
      <b/>
      <sz val="20"/>
      <color theme="1"/>
      <name val="NEW TIMES"/>
    </font>
    <font>
      <b/>
      <sz val="11"/>
      <color theme="0" tint="-4.9989318521683403E-2"/>
      <name val="NEW TIMES"/>
    </font>
    <font>
      <sz val="14"/>
      <name val="NEW TIMES"/>
    </font>
    <font>
      <sz val="16"/>
      <name val="NEW TIMES"/>
    </font>
    <font>
      <sz val="16"/>
      <color theme="1"/>
      <name val="NEW TIMES"/>
    </font>
    <font>
      <b/>
      <sz val="22"/>
      <color theme="1"/>
      <name val="NEW TIMES"/>
    </font>
    <font>
      <b/>
      <sz val="12"/>
      <name val="NEW TIMES"/>
    </font>
    <font>
      <b/>
      <sz val="14"/>
      <name val="NEW TIMES"/>
    </font>
    <font>
      <b/>
      <sz val="16"/>
      <name val="NEW TIMES"/>
    </font>
    <font>
      <b/>
      <sz val="36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2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3" tint="0.79998168889431442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25E31B"/>
        </stop>
      </gradient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6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6" tint="0.59999389629810485"/>
      </bottom>
      <diagonal/>
    </border>
    <border>
      <left/>
      <right style="thin">
        <color indexed="64"/>
      </right>
      <top/>
      <bottom style="thin">
        <color theme="6" tint="0.59999389629810485"/>
      </bottom>
      <diagonal/>
    </border>
    <border>
      <left style="thin">
        <color indexed="64"/>
      </left>
      <right/>
      <top style="thin">
        <color theme="6" tint="0.59999389629810485"/>
      </top>
      <bottom/>
      <diagonal/>
    </border>
    <border>
      <left/>
      <right/>
      <top style="thin">
        <color theme="6" tint="0.59999389629810485"/>
      </top>
      <bottom/>
      <diagonal/>
    </border>
    <border>
      <left/>
      <right/>
      <top/>
      <bottom style="thin">
        <color theme="6" tint="0.59999389629810485"/>
      </bottom>
      <diagonal/>
    </border>
    <border>
      <left/>
      <right style="thin">
        <color indexed="64"/>
      </right>
      <top style="thin">
        <color theme="6" tint="0.59999389629810485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theme="6" tint="0.3999755851924192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theme="6" tint="0.3999755851924192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6" tint="0.59999389629810485"/>
      </bottom>
      <diagonal/>
    </border>
    <border>
      <left/>
      <right style="medium">
        <color indexed="64"/>
      </right>
      <top/>
      <bottom style="thin">
        <color theme="6" tint="0.59999389629810485"/>
      </bottom>
      <diagonal/>
    </border>
    <border>
      <left style="medium">
        <color indexed="64"/>
      </left>
      <right/>
      <top style="thin">
        <color theme="6" tint="0.59999389629810485"/>
      </top>
      <bottom/>
      <diagonal/>
    </border>
    <border>
      <left/>
      <right style="medium">
        <color indexed="64"/>
      </right>
      <top style="thin">
        <color theme="6" tint="0.59999389629810485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28">
    <xf numFmtId="0" fontId="0" fillId="0" borderId="0" xfId="0"/>
    <xf numFmtId="0" fontId="0" fillId="0" borderId="0" xfId="0" applyFont="1" applyFill="1"/>
    <xf numFmtId="0" fontId="0" fillId="0" borderId="0" xfId="0" applyFont="1" applyFill="1" applyAlignment="1"/>
    <xf numFmtId="0" fontId="0" fillId="0" borderId="0" xfId="0" applyFont="1" applyFill="1" applyAlignment="1">
      <alignment vertical="center" wrapText="1"/>
    </xf>
    <xf numFmtId="0" fontId="0" fillId="0" borderId="0" xfId="0" applyFont="1"/>
    <xf numFmtId="0" fontId="0" fillId="0" borderId="0" xfId="0" applyFont="1" applyFill="1" applyProtection="1">
      <protection hidden="1"/>
    </xf>
    <xf numFmtId="166" fontId="0" fillId="0" borderId="0" xfId="0" applyNumberFormat="1" applyFont="1" applyFill="1" applyAlignment="1" applyProtection="1">
      <alignment horizontal="center"/>
      <protection hidden="1"/>
    </xf>
    <xf numFmtId="0" fontId="0" fillId="0" borderId="0" xfId="0" applyFont="1" applyFill="1" applyAlignment="1" applyProtection="1">
      <alignment horizontal="center"/>
      <protection hidden="1"/>
    </xf>
    <xf numFmtId="0" fontId="0" fillId="0" borderId="0" xfId="0" applyFont="1" applyFill="1" applyProtection="1"/>
    <xf numFmtId="166" fontId="0" fillId="0" borderId="0" xfId="0" applyNumberFormat="1" applyFont="1" applyFill="1" applyAlignment="1" applyProtection="1">
      <alignment horizontal="center"/>
    </xf>
    <xf numFmtId="166" fontId="0" fillId="0" borderId="0" xfId="0" applyNumberFormat="1" applyFont="1" applyFill="1" applyProtection="1"/>
    <xf numFmtId="14" fontId="0" fillId="0" borderId="0" xfId="0" applyNumberFormat="1" applyFont="1" applyFill="1" applyProtection="1"/>
    <xf numFmtId="166" fontId="0" fillId="0" borderId="0" xfId="0" applyNumberFormat="1" applyFont="1" applyFill="1"/>
    <xf numFmtId="164" fontId="6" fillId="0" borderId="0" xfId="0" applyNumberFormat="1" applyFont="1" applyFill="1" applyBorder="1" applyAlignment="1" applyProtection="1">
      <protection hidden="1"/>
    </xf>
    <xf numFmtId="0" fontId="0" fillId="0" borderId="0" xfId="0" applyFont="1" applyFill="1" applyAlignment="1" applyProtection="1">
      <alignment horizontal="center"/>
    </xf>
    <xf numFmtId="166" fontId="0" fillId="0" borderId="0" xfId="0" applyNumberFormat="1" applyFont="1" applyFill="1" applyBorder="1" applyAlignment="1" applyProtection="1">
      <alignment horizontal="center"/>
    </xf>
    <xf numFmtId="14" fontId="0" fillId="0" borderId="0" xfId="0" applyNumberFormat="1" applyFont="1" applyFill="1" applyBorder="1" applyProtection="1"/>
    <xf numFmtId="14" fontId="3" fillId="0" borderId="0" xfId="0" applyNumberFormat="1" applyFont="1" applyFill="1" applyBorder="1" applyAlignment="1" applyProtection="1">
      <protection hidden="1"/>
    </xf>
    <xf numFmtId="0" fontId="6" fillId="0" borderId="0" xfId="0" applyFont="1" applyFill="1" applyBorder="1" applyAlignment="1" applyProtection="1"/>
    <xf numFmtId="165" fontId="6" fillId="0" borderId="0" xfId="0" applyNumberFormat="1" applyFont="1" applyFill="1" applyBorder="1" applyAlignment="1" applyProtection="1"/>
    <xf numFmtId="0" fontId="8" fillId="0" borderId="0" xfId="0" applyFont="1" applyFill="1" applyBorder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protection hidden="1"/>
    </xf>
    <xf numFmtId="14" fontId="8" fillId="0" borderId="0" xfId="0" applyNumberFormat="1" applyFont="1" applyFill="1" applyBorder="1" applyAlignment="1" applyProtection="1">
      <alignment horizontal="left"/>
      <protection hidden="1"/>
    </xf>
    <xf numFmtId="14" fontId="8" fillId="0" borderId="0" xfId="0" applyNumberFormat="1" applyFont="1" applyFill="1" applyBorder="1" applyAlignment="1" applyProtection="1">
      <protection hidden="1"/>
    </xf>
    <xf numFmtId="0" fontId="7" fillId="4" borderId="0" xfId="0" applyFont="1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center"/>
    </xf>
    <xf numFmtId="166" fontId="7" fillId="4" borderId="0" xfId="0" applyNumberFormat="1" applyFont="1" applyFill="1" applyBorder="1" applyAlignment="1" applyProtection="1">
      <alignment horizontal="center"/>
    </xf>
    <xf numFmtId="166" fontId="7" fillId="4" borderId="2" xfId="0" applyNumberFormat="1" applyFont="1" applyFill="1" applyBorder="1" applyAlignment="1" applyProtection="1">
      <alignment horizontal="center" wrapText="1"/>
    </xf>
    <xf numFmtId="166" fontId="7" fillId="4" borderId="0" xfId="0" applyNumberFormat="1" applyFont="1" applyFill="1" applyBorder="1" applyAlignment="1" applyProtection="1">
      <alignment horizontal="center" wrapText="1"/>
    </xf>
    <xf numFmtId="14" fontId="10" fillId="4" borderId="0" xfId="0" applyNumberFormat="1" applyFont="1" applyFill="1" applyBorder="1" applyAlignment="1" applyProtection="1">
      <alignment horizontal="center" wrapText="1"/>
    </xf>
    <xf numFmtId="166" fontId="8" fillId="0" borderId="0" xfId="0" applyNumberFormat="1" applyFont="1" applyFill="1" applyBorder="1" applyAlignment="1" applyProtection="1">
      <alignment horizontal="center"/>
      <protection hidden="1"/>
    </xf>
    <xf numFmtId="0" fontId="9" fillId="5" borderId="19" xfId="0" applyFont="1" applyFill="1" applyBorder="1" applyAlignment="1" applyProtection="1">
      <alignment wrapText="1"/>
      <protection hidden="1"/>
    </xf>
    <xf numFmtId="166" fontId="8" fillId="5" borderId="19" xfId="0" applyNumberFormat="1" applyFont="1" applyFill="1" applyBorder="1" applyAlignment="1" applyProtection="1">
      <alignment horizontal="center"/>
      <protection hidden="1"/>
    </xf>
    <xf numFmtId="0" fontId="8" fillId="5" borderId="19" xfId="0" applyFont="1" applyFill="1" applyBorder="1" applyProtection="1">
      <protection hidden="1"/>
    </xf>
    <xf numFmtId="0" fontId="15" fillId="3" borderId="12" xfId="0" applyFont="1" applyFill="1" applyBorder="1" applyAlignment="1" applyProtection="1">
      <alignment horizontal="center" vertical="center" wrapText="1"/>
    </xf>
    <xf numFmtId="166" fontId="15" fillId="3" borderId="11" xfId="0" applyNumberFormat="1" applyFont="1" applyFill="1" applyBorder="1" applyAlignment="1" applyProtection="1">
      <alignment horizontal="center" vertical="center" wrapText="1"/>
    </xf>
    <xf numFmtId="166" fontId="15" fillId="3" borderId="10" xfId="0" applyNumberFormat="1" applyFont="1" applyFill="1" applyBorder="1" applyAlignment="1" applyProtection="1">
      <alignment horizontal="center" vertical="center" wrapText="1"/>
    </xf>
    <xf numFmtId="166" fontId="8" fillId="5" borderId="22" xfId="0" applyNumberFormat="1" applyFont="1" applyFill="1" applyBorder="1" applyAlignment="1" applyProtection="1">
      <alignment horizontal="center"/>
      <protection hidden="1"/>
    </xf>
    <xf numFmtId="0" fontId="8" fillId="5" borderId="22" xfId="0" applyFont="1" applyFill="1" applyBorder="1" applyProtection="1">
      <protection hidden="1"/>
    </xf>
    <xf numFmtId="0" fontId="7" fillId="0" borderId="29" xfId="0" applyFont="1" applyFill="1" applyBorder="1" applyAlignment="1" applyProtection="1">
      <alignment horizontal="center"/>
      <protection hidden="1"/>
    </xf>
    <xf numFmtId="0" fontId="15" fillId="3" borderId="32" xfId="0" applyFont="1" applyFill="1" applyBorder="1" applyAlignment="1" applyProtection="1">
      <alignment horizontal="center" vertical="center" wrapText="1"/>
    </xf>
    <xf numFmtId="14" fontId="15" fillId="3" borderId="33" xfId="0" applyNumberFormat="1" applyFont="1" applyFill="1" applyBorder="1" applyAlignment="1" applyProtection="1">
      <alignment horizontal="center" vertical="center" wrapText="1"/>
    </xf>
    <xf numFmtId="0" fontId="7" fillId="4" borderId="29" xfId="0" applyFont="1" applyFill="1" applyBorder="1" applyAlignment="1" applyProtection="1">
      <alignment horizontal="center" wrapText="1"/>
    </xf>
    <xf numFmtId="14" fontId="10" fillId="4" borderId="28" xfId="0" applyNumberFormat="1" applyFont="1" applyFill="1" applyBorder="1" applyAlignment="1" applyProtection="1">
      <alignment horizontal="center"/>
    </xf>
    <xf numFmtId="0" fontId="16" fillId="0" borderId="37" xfId="0" applyFont="1" applyBorder="1" applyAlignment="1" applyProtection="1">
      <alignment horizontal="center" vertical="center"/>
    </xf>
    <xf numFmtId="0" fontId="16" fillId="4" borderId="37" xfId="0" applyFont="1" applyFill="1" applyBorder="1" applyAlignment="1" applyProtection="1">
      <alignment horizontal="center" vertical="center"/>
    </xf>
    <xf numFmtId="0" fontId="16" fillId="0" borderId="29" xfId="0" applyFont="1" applyBorder="1" applyAlignment="1" applyProtection="1">
      <alignment horizontal="center" vertical="center"/>
    </xf>
    <xf numFmtId="49" fontId="11" fillId="0" borderId="35" xfId="0" applyNumberFormat="1" applyFont="1" applyBorder="1" applyAlignment="1" applyProtection="1">
      <alignment horizontal="center" vertical="center" wrapText="1"/>
    </xf>
    <xf numFmtId="49" fontId="11" fillId="4" borderId="35" xfId="0" applyNumberFormat="1" applyFont="1" applyFill="1" applyBorder="1" applyAlignment="1" applyProtection="1">
      <alignment horizontal="center" vertical="center" wrapText="1"/>
    </xf>
    <xf numFmtId="0" fontId="17" fillId="0" borderId="30" xfId="0" applyFont="1" applyBorder="1" applyAlignment="1" applyProtection="1">
      <alignment horizontal="center" vertical="center"/>
    </xf>
    <xf numFmtId="0" fontId="17" fillId="4" borderId="29" xfId="0" applyFont="1" applyFill="1" applyBorder="1" applyAlignment="1" applyProtection="1">
      <alignment horizontal="center" vertical="center"/>
    </xf>
    <xf numFmtId="166" fontId="0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ont="1" applyFill="1" applyBorder="1" applyProtection="1"/>
    <xf numFmtId="0" fontId="0" fillId="7" borderId="0" xfId="0" applyFont="1" applyFill="1"/>
    <xf numFmtId="0" fontId="15" fillId="3" borderId="11" xfId="0" applyFont="1" applyFill="1" applyBorder="1" applyAlignment="1" applyProtection="1">
      <alignment horizontal="center" vertical="center" wrapText="1"/>
    </xf>
    <xf numFmtId="0" fontId="15" fillId="3" borderId="10" xfId="0" applyFont="1" applyFill="1" applyBorder="1" applyAlignment="1" applyProtection="1">
      <alignment horizontal="center" vertical="center" wrapText="1"/>
    </xf>
    <xf numFmtId="0" fontId="16" fillId="7" borderId="29" xfId="0" applyFont="1" applyFill="1" applyBorder="1" applyAlignment="1" applyProtection="1">
      <alignment horizontal="center" vertical="center"/>
    </xf>
    <xf numFmtId="49" fontId="11" fillId="7" borderId="35" xfId="0" applyNumberFormat="1" applyFont="1" applyFill="1" applyBorder="1" applyAlignment="1" applyProtection="1">
      <alignment horizontal="center" vertical="center" wrapText="1"/>
    </xf>
    <xf numFmtId="0" fontId="16" fillId="0" borderId="37" xfId="0" applyFont="1" applyFill="1" applyBorder="1" applyAlignment="1" applyProtection="1">
      <alignment horizontal="center" vertical="center"/>
    </xf>
    <xf numFmtId="49" fontId="11" fillId="0" borderId="35" xfId="0" applyNumberFormat="1" applyFont="1" applyFill="1" applyBorder="1" applyAlignment="1" applyProtection="1">
      <alignment horizontal="center" vertical="center" wrapText="1"/>
    </xf>
    <xf numFmtId="0" fontId="16" fillId="0" borderId="29" xfId="0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0" fillId="0" borderId="0" xfId="0" applyFill="1"/>
    <xf numFmtId="0" fontId="19" fillId="0" borderId="0" xfId="0" applyFont="1" applyFill="1" applyBorder="1" applyAlignment="1" applyProtection="1">
      <alignment horizontal="center"/>
    </xf>
    <xf numFmtId="0" fontId="18" fillId="0" borderId="0" xfId="0" applyFont="1" applyFill="1" applyAlignment="1" applyProtection="1">
      <alignment vertical="top"/>
      <protection hidden="1"/>
    </xf>
    <xf numFmtId="166" fontId="0" fillId="7" borderId="4" xfId="0" applyNumberFormat="1" applyFont="1" applyFill="1" applyBorder="1" applyAlignment="1" applyProtection="1">
      <alignment horizontal="center"/>
    </xf>
    <xf numFmtId="14" fontId="0" fillId="7" borderId="4" xfId="0" applyNumberFormat="1" applyFont="1" applyFill="1" applyBorder="1" applyProtection="1"/>
    <xf numFmtId="0" fontId="0" fillId="7" borderId="4" xfId="0" applyFont="1" applyFill="1" applyBorder="1"/>
    <xf numFmtId="0" fontId="16" fillId="7" borderId="37" xfId="0" applyFont="1" applyFill="1" applyBorder="1" applyAlignment="1" applyProtection="1">
      <alignment horizontal="center" vertical="center"/>
    </xf>
    <xf numFmtId="49" fontId="11" fillId="7" borderId="41" xfId="0" applyNumberFormat="1" applyFont="1" applyFill="1" applyBorder="1" applyAlignment="1" applyProtection="1">
      <alignment horizontal="center" vertical="center" wrapText="1"/>
    </xf>
    <xf numFmtId="0" fontId="8" fillId="0" borderId="32" xfId="0" applyFont="1" applyFill="1" applyBorder="1" applyAlignment="1" applyProtection="1">
      <alignment wrapText="1"/>
      <protection hidden="1"/>
    </xf>
    <xf numFmtId="166" fontId="0" fillId="5" borderId="0" xfId="0" applyNumberFormat="1" applyFont="1" applyFill="1" applyBorder="1" applyAlignment="1" applyProtection="1">
      <alignment horizontal="center"/>
      <protection hidden="1"/>
    </xf>
    <xf numFmtId="0" fontId="9" fillId="5" borderId="0" xfId="0" applyFont="1" applyFill="1" applyBorder="1" applyAlignment="1" applyProtection="1">
      <alignment wrapText="1"/>
      <protection hidden="1"/>
    </xf>
    <xf numFmtId="14" fontId="9" fillId="5" borderId="22" xfId="0" applyNumberFormat="1" applyFont="1" applyFill="1" applyBorder="1" applyAlignment="1" applyProtection="1">
      <alignment horizontal="right" vertical="center"/>
      <protection locked="0"/>
    </xf>
    <xf numFmtId="14" fontId="9" fillId="5" borderId="23" xfId="0" applyNumberFormat="1" applyFont="1" applyFill="1" applyBorder="1" applyAlignment="1" applyProtection="1">
      <alignment horizontal="right" vertical="center"/>
      <protection locked="0"/>
    </xf>
    <xf numFmtId="14" fontId="9" fillId="5" borderId="19" xfId="0" applyNumberFormat="1" applyFont="1" applyFill="1" applyBorder="1" applyAlignment="1" applyProtection="1">
      <alignment horizontal="right" vertical="center"/>
      <protection locked="0"/>
    </xf>
    <xf numFmtId="14" fontId="9" fillId="5" borderId="25" xfId="0" applyNumberFormat="1" applyFont="1" applyFill="1" applyBorder="1" applyAlignment="1" applyProtection="1">
      <alignment horizontal="right" vertical="center"/>
      <protection locked="0"/>
    </xf>
    <xf numFmtId="0" fontId="9" fillId="5" borderId="22" xfId="0" applyFont="1" applyFill="1" applyBorder="1" applyAlignment="1" applyProtection="1">
      <alignment horizontal="right" vertical="center"/>
      <protection hidden="1"/>
    </xf>
    <xf numFmtId="0" fontId="9" fillId="5" borderId="19" xfId="0" applyFont="1" applyFill="1" applyBorder="1" applyAlignment="1" applyProtection="1">
      <alignment horizontal="right" vertical="center"/>
      <protection hidden="1"/>
    </xf>
    <xf numFmtId="14" fontId="9" fillId="0" borderId="20" xfId="0" applyNumberFormat="1" applyFont="1" applyFill="1" applyBorder="1" applyAlignment="1" applyProtection="1">
      <alignment horizontal="right"/>
    </xf>
    <xf numFmtId="14" fontId="9" fillId="0" borderId="27" xfId="0" applyNumberFormat="1" applyFont="1" applyFill="1" applyBorder="1" applyAlignment="1" applyProtection="1">
      <alignment horizontal="right"/>
    </xf>
    <xf numFmtId="14" fontId="9" fillId="0" borderId="19" xfId="0" applyNumberFormat="1" applyFont="1" applyFill="1" applyBorder="1" applyAlignment="1" applyProtection="1">
      <alignment horizontal="right"/>
    </xf>
    <xf numFmtId="14" fontId="9" fillId="0" borderId="25" xfId="0" applyNumberFormat="1" applyFont="1" applyFill="1" applyBorder="1" applyAlignment="1" applyProtection="1">
      <alignment horizontal="right"/>
    </xf>
    <xf numFmtId="14" fontId="9" fillId="6" borderId="20" xfId="0" applyNumberFormat="1" applyFont="1" applyFill="1" applyBorder="1" applyAlignment="1" applyProtection="1">
      <alignment horizontal="right"/>
    </xf>
    <xf numFmtId="14" fontId="9" fillId="6" borderId="27" xfId="0" applyNumberFormat="1" applyFont="1" applyFill="1" applyBorder="1" applyAlignment="1" applyProtection="1">
      <alignment horizontal="right"/>
    </xf>
    <xf numFmtId="14" fontId="9" fillId="6" borderId="19" xfId="0" applyNumberFormat="1" applyFont="1" applyFill="1" applyBorder="1" applyAlignment="1" applyProtection="1">
      <alignment horizontal="right"/>
    </xf>
    <xf numFmtId="14" fontId="9" fillId="6" borderId="25" xfId="0" applyNumberFormat="1" applyFont="1" applyFill="1" applyBorder="1" applyAlignment="1" applyProtection="1">
      <alignment horizontal="right"/>
    </xf>
    <xf numFmtId="0" fontId="14" fillId="5" borderId="0" xfId="0" applyFont="1" applyFill="1" applyBorder="1" applyAlignment="1" applyProtection="1">
      <alignment horizontal="right"/>
      <protection hidden="1"/>
    </xf>
    <xf numFmtId="0" fontId="14" fillId="5" borderId="19" xfId="0" applyFont="1" applyFill="1" applyBorder="1" applyAlignment="1" applyProtection="1">
      <alignment horizontal="right"/>
      <protection hidden="1"/>
    </xf>
    <xf numFmtId="0" fontId="9" fillId="5" borderId="21" xfId="0" applyFont="1" applyFill="1" applyBorder="1" applyAlignment="1" applyProtection="1">
      <alignment horizontal="left" vertical="center"/>
      <protection hidden="1"/>
    </xf>
    <xf numFmtId="0" fontId="9" fillId="5" borderId="22" xfId="0" applyFont="1" applyFill="1" applyBorder="1" applyAlignment="1" applyProtection="1">
      <alignment horizontal="left" vertical="center"/>
      <protection hidden="1"/>
    </xf>
    <xf numFmtId="0" fontId="9" fillId="5" borderId="24" xfId="0" applyFont="1" applyFill="1" applyBorder="1" applyAlignment="1" applyProtection="1">
      <alignment horizontal="left" vertical="center"/>
      <protection hidden="1"/>
    </xf>
    <xf numFmtId="0" fontId="9" fillId="5" borderId="19" xfId="0" applyFont="1" applyFill="1" applyBorder="1" applyAlignment="1" applyProtection="1">
      <alignment horizontal="left" vertical="center"/>
      <protection hidden="1"/>
    </xf>
    <xf numFmtId="14" fontId="9" fillId="5" borderId="22" xfId="0" applyNumberFormat="1" applyFont="1" applyFill="1" applyBorder="1" applyAlignment="1" applyProtection="1">
      <alignment horizontal="left" vertical="center"/>
      <protection hidden="1"/>
    </xf>
    <xf numFmtId="14" fontId="9" fillId="5" borderId="19" xfId="0" applyNumberFormat="1" applyFont="1" applyFill="1" applyBorder="1" applyAlignment="1" applyProtection="1">
      <alignment horizontal="left" vertical="center"/>
      <protection hidden="1"/>
    </xf>
    <xf numFmtId="0" fontId="9" fillId="2" borderId="30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165" fontId="12" fillId="0" borderId="5" xfId="0" applyNumberFormat="1" applyFont="1" applyBorder="1" applyAlignment="1" applyProtection="1">
      <alignment horizontal="center" vertical="center"/>
      <protection locked="0"/>
    </xf>
    <xf numFmtId="165" fontId="12" fillId="0" borderId="6" xfId="0" applyNumberFormat="1" applyFont="1" applyBorder="1" applyAlignment="1" applyProtection="1">
      <alignment horizontal="center" vertical="center"/>
      <protection locked="0"/>
    </xf>
    <xf numFmtId="165" fontId="12" fillId="0" borderId="2" xfId="0" applyNumberFormat="1" applyFont="1" applyBorder="1" applyAlignment="1" applyProtection="1">
      <alignment horizontal="center" vertical="center"/>
      <protection locked="0"/>
    </xf>
    <xf numFmtId="165" fontId="12" fillId="0" borderId="0" xfId="0" applyNumberFormat="1" applyFont="1" applyBorder="1" applyAlignment="1" applyProtection="1">
      <alignment horizontal="center" vertical="center"/>
      <protection locked="0"/>
    </xf>
    <xf numFmtId="0" fontId="15" fillId="3" borderId="11" xfId="0" applyFont="1" applyFill="1" applyBorder="1" applyAlignment="1" applyProtection="1">
      <alignment horizontal="center" vertical="center" wrapText="1"/>
    </xf>
    <xf numFmtId="0" fontId="15" fillId="3" borderId="10" xfId="0" applyFont="1" applyFill="1" applyBorder="1" applyAlignment="1" applyProtection="1">
      <alignment horizontal="center" vertical="center" wrapText="1"/>
    </xf>
    <xf numFmtId="0" fontId="9" fillId="2" borderId="5" xfId="0" applyFont="1" applyFill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/>
      <protection hidden="1"/>
    </xf>
    <xf numFmtId="0" fontId="9" fillId="2" borderId="8" xfId="0" applyFont="1" applyFill="1" applyBorder="1" applyAlignment="1" applyProtection="1">
      <alignment horizontal="center" vertical="center"/>
      <protection hidden="1"/>
    </xf>
    <xf numFmtId="0" fontId="9" fillId="2" borderId="7" xfId="0" applyFont="1" applyFill="1" applyBorder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center" vertical="center"/>
      <protection hidden="1"/>
    </xf>
    <xf numFmtId="166" fontId="12" fillId="0" borderId="1" xfId="0" applyNumberFormat="1" applyFont="1" applyBorder="1" applyAlignment="1" applyProtection="1">
      <alignment horizontal="center" vertical="center"/>
    </xf>
    <xf numFmtId="166" fontId="12" fillId="0" borderId="14" xfId="0" applyNumberFormat="1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 vertical="center"/>
    </xf>
    <xf numFmtId="165" fontId="12" fillId="0" borderId="5" xfId="0" applyNumberFormat="1" applyFont="1" applyBorder="1" applyAlignment="1" applyProtection="1">
      <alignment horizontal="center" vertical="center" wrapText="1"/>
      <protection locked="0"/>
    </xf>
    <xf numFmtId="165" fontId="12" fillId="0" borderId="13" xfId="0" applyNumberFormat="1" applyFont="1" applyBorder="1" applyAlignment="1" applyProtection="1">
      <alignment horizontal="center" vertical="center" wrapText="1"/>
      <protection locked="0"/>
    </xf>
    <xf numFmtId="165" fontId="12" fillId="0" borderId="17" xfId="0" applyNumberFormat="1" applyFont="1" applyBorder="1" applyAlignment="1" applyProtection="1">
      <alignment horizontal="center" vertical="center"/>
      <protection locked="0"/>
    </xf>
    <xf numFmtId="166" fontId="13" fillId="0" borderId="5" xfId="0" applyNumberFormat="1" applyFont="1" applyBorder="1" applyAlignment="1" applyProtection="1">
      <alignment horizontal="center" vertical="center"/>
    </xf>
    <xf numFmtId="166" fontId="13" fillId="0" borderId="13" xfId="0" applyNumberFormat="1" applyFont="1" applyBorder="1" applyAlignment="1" applyProtection="1">
      <alignment horizontal="center" vertical="center"/>
    </xf>
    <xf numFmtId="166" fontId="9" fillId="2" borderId="8" xfId="0" applyNumberFormat="1" applyFont="1" applyFill="1" applyBorder="1" applyAlignment="1" applyProtection="1">
      <alignment horizontal="center" vertical="center" wrapText="1"/>
      <protection hidden="1"/>
    </xf>
    <xf numFmtId="166" fontId="9" fillId="2" borderId="7" xfId="0" applyNumberFormat="1" applyFont="1" applyFill="1" applyBorder="1" applyAlignment="1" applyProtection="1">
      <alignment horizontal="center" vertical="center" wrapText="1"/>
      <protection hidden="1"/>
    </xf>
    <xf numFmtId="166" fontId="9" fillId="2" borderId="31" xfId="0" applyNumberFormat="1" applyFont="1" applyFill="1" applyBorder="1" applyAlignment="1" applyProtection="1">
      <alignment horizontal="center" vertical="center" wrapText="1"/>
      <protection hidden="1"/>
    </xf>
    <xf numFmtId="165" fontId="12" fillId="0" borderId="13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Fill="1" applyBorder="1" applyAlignment="1" applyProtection="1">
      <alignment horizontal="left"/>
      <protection hidden="1"/>
    </xf>
    <xf numFmtId="0" fontId="9" fillId="0" borderId="20" xfId="0" applyFont="1" applyFill="1" applyBorder="1" applyAlignment="1" applyProtection="1">
      <alignment horizontal="left"/>
      <protection hidden="1"/>
    </xf>
    <xf numFmtId="0" fontId="9" fillId="0" borderId="24" xfId="0" applyFont="1" applyFill="1" applyBorder="1" applyAlignment="1" applyProtection="1">
      <alignment horizontal="left"/>
      <protection hidden="1"/>
    </xf>
    <xf numFmtId="0" fontId="9" fillId="0" borderId="19" xfId="0" applyFont="1" applyFill="1" applyBorder="1" applyAlignment="1" applyProtection="1">
      <alignment horizontal="left"/>
      <protection hidden="1"/>
    </xf>
    <xf numFmtId="0" fontId="9" fillId="0" borderId="20" xfId="0" applyFont="1" applyFill="1" applyBorder="1" applyAlignment="1" applyProtection="1">
      <alignment horizontal="right" vertical="center"/>
      <protection hidden="1"/>
    </xf>
    <xf numFmtId="0" fontId="9" fillId="0" borderId="19" xfId="0" applyFont="1" applyFill="1" applyBorder="1" applyAlignment="1" applyProtection="1">
      <alignment horizontal="right" vertical="center"/>
      <protection hidden="1"/>
    </xf>
    <xf numFmtId="14" fontId="9" fillId="5" borderId="20" xfId="0" applyNumberFormat="1" applyFont="1" applyFill="1" applyBorder="1" applyAlignment="1" applyProtection="1">
      <alignment horizontal="right" vertical="center"/>
      <protection hidden="1"/>
    </xf>
    <xf numFmtId="14" fontId="9" fillId="5" borderId="27" xfId="0" applyNumberFormat="1" applyFont="1" applyFill="1" applyBorder="1" applyAlignment="1" applyProtection="1">
      <alignment horizontal="right" vertical="center"/>
      <protection hidden="1"/>
    </xf>
    <xf numFmtId="14" fontId="9" fillId="5" borderId="0" xfId="0" applyNumberFormat="1" applyFont="1" applyFill="1" applyBorder="1" applyAlignment="1" applyProtection="1">
      <alignment horizontal="right" vertical="center"/>
      <protection hidden="1"/>
    </xf>
    <xf numFmtId="14" fontId="9" fillId="5" borderId="28" xfId="0" applyNumberFormat="1" applyFont="1" applyFill="1" applyBorder="1" applyAlignment="1" applyProtection="1">
      <alignment horizontal="right" vertical="center"/>
      <protection hidden="1"/>
    </xf>
    <xf numFmtId="14" fontId="9" fillId="5" borderId="19" xfId="0" applyNumberFormat="1" applyFont="1" applyFill="1" applyBorder="1" applyAlignment="1" applyProtection="1">
      <alignment horizontal="right" vertical="center"/>
      <protection hidden="1"/>
    </xf>
    <xf numFmtId="14" fontId="9" fillId="5" borderId="25" xfId="0" applyNumberFormat="1" applyFont="1" applyFill="1" applyBorder="1" applyAlignment="1" applyProtection="1">
      <alignment horizontal="right" vertical="center"/>
      <protection hidden="1"/>
    </xf>
    <xf numFmtId="166" fontId="9" fillId="0" borderId="20" xfId="0" applyNumberFormat="1" applyFont="1" applyFill="1" applyBorder="1" applyAlignment="1" applyProtection="1">
      <alignment horizontal="left" vertical="center"/>
      <protection hidden="1"/>
    </xf>
    <xf numFmtId="166" fontId="9" fillId="0" borderId="19" xfId="0" applyNumberFormat="1" applyFont="1" applyFill="1" applyBorder="1" applyAlignment="1" applyProtection="1">
      <alignment horizontal="left" vertical="center"/>
      <protection hidden="1"/>
    </xf>
    <xf numFmtId="0" fontId="12" fillId="0" borderId="18" xfId="0" applyFont="1" applyBorder="1" applyAlignment="1" applyProtection="1">
      <alignment horizontal="center" vertical="center"/>
    </xf>
    <xf numFmtId="165" fontId="12" fillId="0" borderId="15" xfId="0" applyNumberFormat="1" applyFont="1" applyBorder="1" applyAlignment="1" applyProtection="1">
      <alignment horizontal="center" vertical="center"/>
      <protection locked="0"/>
    </xf>
    <xf numFmtId="165" fontId="12" fillId="0" borderId="16" xfId="0" applyNumberFormat="1" applyFont="1" applyBorder="1" applyAlignment="1" applyProtection="1">
      <alignment horizontal="center" vertical="center"/>
      <protection locked="0"/>
    </xf>
    <xf numFmtId="166" fontId="13" fillId="0" borderId="6" xfId="0" applyNumberFormat="1" applyFont="1" applyBorder="1" applyAlignment="1" applyProtection="1">
      <alignment horizontal="center" vertical="center"/>
    </xf>
    <xf numFmtId="166" fontId="13" fillId="0" borderId="17" xfId="0" applyNumberFormat="1" applyFont="1" applyBorder="1" applyAlignment="1" applyProtection="1">
      <alignment horizontal="center" vertical="center"/>
    </xf>
    <xf numFmtId="165" fontId="12" fillId="0" borderId="34" xfId="0" applyNumberFormat="1" applyFont="1" applyBorder="1" applyAlignment="1" applyProtection="1">
      <alignment horizontal="center" vertical="center"/>
    </xf>
    <xf numFmtId="165" fontId="12" fillId="0" borderId="36" xfId="0" applyNumberFormat="1" applyFont="1" applyBorder="1" applyAlignment="1" applyProtection="1">
      <alignment horizontal="center" vertical="center"/>
    </xf>
    <xf numFmtId="165" fontId="12" fillId="4" borderId="28" xfId="0" applyNumberFormat="1" applyFont="1" applyFill="1" applyBorder="1" applyAlignment="1" applyProtection="1">
      <alignment horizontal="center" vertical="center"/>
    </xf>
    <xf numFmtId="165" fontId="12" fillId="4" borderId="36" xfId="0" applyNumberFormat="1" applyFont="1" applyFill="1" applyBorder="1" applyAlignment="1" applyProtection="1">
      <alignment horizontal="center" vertical="center"/>
    </xf>
    <xf numFmtId="166" fontId="13" fillId="0" borderId="15" xfId="0" applyNumberFormat="1" applyFont="1" applyBorder="1" applyAlignment="1" applyProtection="1">
      <alignment horizontal="center" vertical="center"/>
    </xf>
    <xf numFmtId="166" fontId="13" fillId="0" borderId="16" xfId="0" applyNumberFormat="1" applyFont="1" applyBorder="1" applyAlignment="1" applyProtection="1">
      <alignment horizontal="center" vertical="center"/>
    </xf>
    <xf numFmtId="165" fontId="12" fillId="0" borderId="38" xfId="0" applyNumberFormat="1" applyFont="1" applyBorder="1" applyAlignment="1" applyProtection="1">
      <alignment horizontal="center" vertical="center"/>
    </xf>
    <xf numFmtId="166" fontId="13" fillId="4" borderId="0" xfId="0" applyNumberFormat="1" applyFont="1" applyFill="1" applyBorder="1" applyAlignment="1" applyProtection="1">
      <alignment horizontal="center" vertical="center"/>
    </xf>
    <xf numFmtId="166" fontId="13" fillId="4" borderId="17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wrapText="1"/>
      <protection hidden="1"/>
    </xf>
    <xf numFmtId="0" fontId="8" fillId="0" borderId="20" xfId="0" applyFont="1" applyFill="1" applyBorder="1" applyAlignment="1" applyProtection="1">
      <alignment horizontal="center" wrapText="1"/>
      <protection hidden="1"/>
    </xf>
    <xf numFmtId="0" fontId="8" fillId="0" borderId="27" xfId="0" applyFont="1" applyFill="1" applyBorder="1" applyAlignment="1" applyProtection="1">
      <alignment horizontal="center" wrapText="1"/>
      <protection hidden="1"/>
    </xf>
    <xf numFmtId="0" fontId="8" fillId="0" borderId="4" xfId="0" applyFont="1" applyFill="1" applyBorder="1" applyAlignment="1" applyProtection="1">
      <alignment horizontal="center" wrapText="1"/>
      <protection hidden="1"/>
    </xf>
    <xf numFmtId="0" fontId="8" fillId="0" borderId="46" xfId="0" applyFont="1" applyFill="1" applyBorder="1" applyAlignment="1" applyProtection="1">
      <alignment horizontal="center" wrapText="1"/>
      <protection hidden="1"/>
    </xf>
    <xf numFmtId="0" fontId="9" fillId="5" borderId="0" xfId="0" applyFont="1" applyFill="1" applyBorder="1" applyAlignment="1" applyProtection="1">
      <alignment horizontal="left" vertical="center"/>
      <protection hidden="1"/>
    </xf>
    <xf numFmtId="0" fontId="9" fillId="5" borderId="0" xfId="0" applyFont="1" applyFill="1" applyBorder="1" applyAlignment="1" applyProtection="1">
      <alignment horizontal="left"/>
      <protection hidden="1"/>
    </xf>
    <xf numFmtId="0" fontId="9" fillId="5" borderId="19" xfId="0" applyFont="1" applyFill="1" applyBorder="1" applyAlignment="1" applyProtection="1">
      <alignment horizontal="left"/>
      <protection hidden="1"/>
    </xf>
    <xf numFmtId="49" fontId="14" fillId="5" borderId="0" xfId="0" applyNumberFormat="1" applyFont="1" applyFill="1" applyBorder="1" applyAlignment="1" applyProtection="1">
      <alignment horizontal="left"/>
      <protection hidden="1"/>
    </xf>
    <xf numFmtId="49" fontId="14" fillId="5" borderId="19" xfId="0" applyNumberFormat="1" applyFont="1" applyFill="1" applyBorder="1" applyAlignment="1" applyProtection="1">
      <alignment horizontal="left"/>
      <protection hidden="1"/>
    </xf>
    <xf numFmtId="0" fontId="9" fillId="5" borderId="0" xfId="0" applyFont="1" applyFill="1" applyBorder="1" applyAlignment="1" applyProtection="1">
      <alignment horizontal="right" vertical="center" wrapText="1"/>
      <protection hidden="1"/>
    </xf>
    <xf numFmtId="0" fontId="9" fillId="5" borderId="19" xfId="0" applyFont="1" applyFill="1" applyBorder="1" applyAlignment="1" applyProtection="1">
      <alignment horizontal="right" vertical="center" wrapText="1"/>
      <protection hidden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4" borderId="18" xfId="0" applyFont="1" applyFill="1" applyBorder="1" applyAlignment="1" applyProtection="1">
      <alignment horizontal="center" vertical="center"/>
      <protection locked="0"/>
    </xf>
    <xf numFmtId="0" fontId="11" fillId="4" borderId="14" xfId="0" applyFont="1" applyFill="1" applyBorder="1" applyAlignment="1" applyProtection="1">
      <alignment horizontal="center" vertical="center"/>
      <protection locked="0"/>
    </xf>
    <xf numFmtId="164" fontId="9" fillId="5" borderId="0" xfId="0" applyNumberFormat="1" applyFont="1" applyFill="1" applyBorder="1" applyAlignment="1" applyProtection="1">
      <alignment horizontal="left" vertical="center"/>
      <protection hidden="1"/>
    </xf>
    <xf numFmtId="164" fontId="9" fillId="5" borderId="19" xfId="0" applyNumberFormat="1" applyFont="1" applyFill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locked="0"/>
    </xf>
    <xf numFmtId="165" fontId="12" fillId="0" borderId="16" xfId="0" applyNumberFormat="1" applyFont="1" applyFill="1" applyBorder="1" applyAlignment="1" applyProtection="1">
      <alignment horizontal="center" vertical="center"/>
      <protection locked="0"/>
    </xf>
    <xf numFmtId="165" fontId="12" fillId="0" borderId="13" xfId="0" applyNumberFormat="1" applyFont="1" applyFill="1" applyBorder="1" applyAlignment="1" applyProtection="1">
      <alignment horizontal="center" vertical="center"/>
      <protection locked="0"/>
    </xf>
    <xf numFmtId="165" fontId="12" fillId="0" borderId="17" xfId="0" applyNumberFormat="1" applyFont="1" applyFill="1" applyBorder="1" applyAlignment="1" applyProtection="1">
      <alignment horizontal="center" vertical="center"/>
      <protection locked="0"/>
    </xf>
    <xf numFmtId="166" fontId="12" fillId="0" borderId="18" xfId="0" applyNumberFormat="1" applyFont="1" applyBorder="1" applyAlignment="1" applyProtection="1">
      <alignment horizontal="center" vertical="center"/>
    </xf>
    <xf numFmtId="165" fontId="12" fillId="4" borderId="16" xfId="0" applyNumberFormat="1" applyFont="1" applyFill="1" applyBorder="1" applyAlignment="1" applyProtection="1">
      <alignment horizontal="center" vertical="center"/>
      <protection locked="0"/>
    </xf>
    <xf numFmtId="165" fontId="12" fillId="4" borderId="0" xfId="0" applyNumberFormat="1" applyFont="1" applyFill="1" applyBorder="1" applyAlignment="1" applyProtection="1">
      <alignment horizontal="center" vertical="center"/>
      <protection locked="0"/>
    </xf>
    <xf numFmtId="165" fontId="12" fillId="0" borderId="39" xfId="0" applyNumberFormat="1" applyFont="1" applyBorder="1" applyAlignment="1" applyProtection="1">
      <alignment horizontal="center" vertical="center"/>
      <protection locked="0"/>
    </xf>
    <xf numFmtId="165" fontId="12" fillId="4" borderId="39" xfId="0" applyNumberFormat="1" applyFont="1" applyFill="1" applyBorder="1" applyAlignment="1" applyProtection="1">
      <alignment horizontal="center" vertical="center"/>
      <protection locked="0"/>
    </xf>
    <xf numFmtId="165" fontId="12" fillId="4" borderId="40" xfId="0" applyNumberFormat="1" applyFont="1" applyFill="1" applyBorder="1" applyAlignment="1" applyProtection="1">
      <alignment horizontal="center" vertical="center"/>
      <protection locked="0"/>
    </xf>
    <xf numFmtId="165" fontId="12" fillId="4" borderId="15" xfId="0" applyNumberFormat="1" applyFont="1" applyFill="1" applyBorder="1" applyAlignment="1" applyProtection="1">
      <alignment horizontal="center" vertical="center"/>
      <protection locked="0"/>
    </xf>
    <xf numFmtId="165" fontId="12" fillId="4" borderId="13" xfId="0" applyNumberFormat="1" applyFont="1" applyFill="1" applyBorder="1" applyAlignment="1" applyProtection="1">
      <alignment horizontal="center" vertical="center"/>
      <protection locked="0"/>
    </xf>
    <xf numFmtId="165" fontId="12" fillId="4" borderId="17" xfId="0" applyNumberFormat="1" applyFont="1" applyFill="1" applyBorder="1" applyAlignment="1" applyProtection="1">
      <alignment horizontal="center" vertical="center"/>
      <protection locked="0"/>
    </xf>
    <xf numFmtId="165" fontId="12" fillId="4" borderId="2" xfId="0" applyNumberFormat="1" applyFont="1" applyFill="1" applyBorder="1" applyAlignment="1" applyProtection="1">
      <alignment horizontal="center" vertical="center"/>
      <protection locked="0"/>
    </xf>
    <xf numFmtId="166" fontId="12" fillId="0" borderId="3" xfId="0" applyNumberFormat="1" applyFont="1" applyBorder="1" applyAlignment="1" applyProtection="1">
      <alignment horizontal="center" vertical="center"/>
    </xf>
    <xf numFmtId="0" fontId="12" fillId="4" borderId="18" xfId="0" applyFont="1" applyFill="1" applyBorder="1" applyAlignment="1" applyProtection="1">
      <alignment horizontal="center" vertical="center"/>
    </xf>
    <xf numFmtId="0" fontId="12" fillId="4" borderId="14" xfId="0" applyFont="1" applyFill="1" applyBorder="1" applyAlignment="1" applyProtection="1">
      <alignment horizontal="center" vertical="center"/>
    </xf>
    <xf numFmtId="166" fontId="12" fillId="0" borderId="16" xfId="0" applyNumberFormat="1" applyFont="1" applyBorder="1" applyAlignment="1" applyProtection="1">
      <alignment horizontal="center" vertical="center"/>
    </xf>
    <xf numFmtId="166" fontId="12" fillId="0" borderId="17" xfId="0" applyNumberFormat="1" applyFont="1" applyBorder="1" applyAlignment="1" applyProtection="1">
      <alignment horizontal="center" vertical="center"/>
    </xf>
    <xf numFmtId="166" fontId="12" fillId="4" borderId="18" xfId="0" applyNumberFormat="1" applyFont="1" applyFill="1" applyBorder="1" applyAlignment="1" applyProtection="1">
      <alignment horizontal="center" vertical="center"/>
    </xf>
    <xf numFmtId="166" fontId="12" fillId="4" borderId="14" xfId="0" applyNumberFormat="1" applyFont="1" applyFill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 vertical="center"/>
    </xf>
    <xf numFmtId="0" fontId="12" fillId="0" borderId="17" xfId="0" applyFont="1" applyBorder="1" applyAlignment="1" applyProtection="1">
      <alignment horizontal="center" vertical="center"/>
    </xf>
    <xf numFmtId="166" fontId="13" fillId="4" borderId="16" xfId="0" applyNumberFormat="1" applyFont="1" applyFill="1" applyBorder="1" applyAlignment="1" applyProtection="1">
      <alignment horizontal="center" vertical="center"/>
    </xf>
    <xf numFmtId="165" fontId="12" fillId="4" borderId="38" xfId="0" applyNumberFormat="1" applyFont="1" applyFill="1" applyBorder="1" applyAlignment="1" applyProtection="1">
      <alignment horizontal="center" vertical="center"/>
    </xf>
    <xf numFmtId="166" fontId="12" fillId="4" borderId="3" xfId="0" applyNumberFormat="1" applyFont="1" applyFill="1" applyBorder="1" applyAlignment="1" applyProtection="1">
      <alignment horizontal="center" vertical="center"/>
    </xf>
    <xf numFmtId="0" fontId="12" fillId="4" borderId="3" xfId="0" applyFont="1" applyFill="1" applyBorder="1" applyAlignment="1" applyProtection="1">
      <alignment horizontal="center" vertical="center"/>
    </xf>
    <xf numFmtId="166" fontId="13" fillId="4" borderId="2" xfId="0" applyNumberFormat="1" applyFont="1" applyFill="1" applyBorder="1" applyAlignment="1" applyProtection="1">
      <alignment horizontal="center" vertical="center"/>
    </xf>
    <xf numFmtId="166" fontId="13" fillId="4" borderId="13" xfId="0" applyNumberFormat="1" applyFont="1" applyFill="1" applyBorder="1" applyAlignment="1" applyProtection="1">
      <alignment horizontal="center" vertical="center"/>
    </xf>
    <xf numFmtId="166" fontId="13" fillId="4" borderId="15" xfId="0" applyNumberFormat="1" applyFont="1" applyFill="1" applyBorder="1" applyAlignment="1" applyProtection="1">
      <alignment horizontal="center" vertical="center"/>
    </xf>
    <xf numFmtId="165" fontId="12" fillId="0" borderId="28" xfId="0" applyNumberFormat="1" applyFont="1" applyBorder="1" applyAlignment="1" applyProtection="1">
      <alignment horizontal="center" vertical="center"/>
    </xf>
    <xf numFmtId="166" fontId="13" fillId="0" borderId="0" xfId="0" applyNumberFormat="1" applyFont="1" applyBorder="1" applyAlignment="1" applyProtection="1">
      <alignment horizontal="center" vertical="center"/>
    </xf>
    <xf numFmtId="166" fontId="13" fillId="0" borderId="2" xfId="0" applyNumberFormat="1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166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166" fontId="13" fillId="0" borderId="0" xfId="0" applyNumberFormat="1" applyFont="1" applyFill="1" applyBorder="1" applyAlignment="1" applyProtection="1">
      <alignment horizontal="center" vertical="center"/>
    </xf>
    <xf numFmtId="166" fontId="13" fillId="0" borderId="17" xfId="0" applyNumberFormat="1" applyFont="1" applyFill="1" applyBorder="1" applyAlignment="1" applyProtection="1">
      <alignment horizontal="center" vertical="center"/>
    </xf>
    <xf numFmtId="165" fontId="12" fillId="0" borderId="28" xfId="0" applyNumberFormat="1" applyFont="1" applyFill="1" applyBorder="1" applyAlignment="1" applyProtection="1">
      <alignment horizontal="center" vertical="center"/>
    </xf>
    <xf numFmtId="165" fontId="12" fillId="0" borderId="36" xfId="0" applyNumberFormat="1" applyFont="1" applyFill="1" applyBorder="1" applyAlignment="1" applyProtection="1">
      <alignment horizontal="center" vertical="center"/>
    </xf>
    <xf numFmtId="166" fontId="12" fillId="0" borderId="18" xfId="0" applyNumberFormat="1" applyFont="1" applyFill="1" applyBorder="1" applyAlignment="1" applyProtection="1">
      <alignment horizontal="center" vertical="center"/>
    </xf>
    <xf numFmtId="166" fontId="12" fillId="0" borderId="14" xfId="0" applyNumberFormat="1" applyFont="1" applyFill="1" applyBorder="1" applyAlignment="1" applyProtection="1">
      <alignment horizontal="center" vertical="center"/>
    </xf>
    <xf numFmtId="0" fontId="12" fillId="0" borderId="18" xfId="0" applyFont="1" applyFill="1" applyBorder="1" applyAlignment="1" applyProtection="1">
      <alignment horizontal="center" vertical="center"/>
    </xf>
    <xf numFmtId="0" fontId="12" fillId="0" borderId="14" xfId="0" applyFont="1" applyFill="1" applyBorder="1" applyAlignment="1" applyProtection="1">
      <alignment horizontal="center" vertical="center"/>
    </xf>
    <xf numFmtId="165" fontId="12" fillId="0" borderId="0" xfId="0" applyNumberFormat="1" applyFont="1" applyFill="1" applyBorder="1" applyAlignment="1" applyProtection="1">
      <alignment horizontal="center" vertical="center"/>
      <protection locked="0"/>
    </xf>
    <xf numFmtId="0" fontId="11" fillId="0" borderId="18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7" borderId="18" xfId="0" applyFont="1" applyFill="1" applyBorder="1" applyAlignment="1" applyProtection="1">
      <alignment horizontal="center" vertical="center"/>
      <protection locked="0"/>
    </xf>
    <xf numFmtId="0" fontId="11" fillId="7" borderId="14" xfId="0" applyFont="1" applyFill="1" applyBorder="1" applyAlignment="1" applyProtection="1">
      <alignment horizontal="center" vertical="center"/>
      <protection locked="0"/>
    </xf>
    <xf numFmtId="165" fontId="12" fillId="4" borderId="43" xfId="0" applyNumberFormat="1" applyFont="1" applyFill="1" applyBorder="1" applyAlignment="1" applyProtection="1">
      <alignment horizontal="center" vertical="center"/>
      <protection locked="0"/>
    </xf>
    <xf numFmtId="165" fontId="12" fillId="4" borderId="44" xfId="0" applyNumberFormat="1" applyFont="1" applyFill="1" applyBorder="1" applyAlignment="1" applyProtection="1">
      <alignment horizontal="center" vertical="center"/>
      <protection locked="0"/>
    </xf>
    <xf numFmtId="166" fontId="12" fillId="4" borderId="42" xfId="0" applyNumberFormat="1" applyFont="1" applyFill="1" applyBorder="1" applyAlignment="1" applyProtection="1">
      <alignment horizontal="center" vertical="center"/>
    </xf>
    <xf numFmtId="0" fontId="12" fillId="4" borderId="42" xfId="0" applyFont="1" applyFill="1" applyBorder="1" applyAlignment="1" applyProtection="1">
      <alignment horizontal="center" vertical="center"/>
    </xf>
    <xf numFmtId="0" fontId="11" fillId="7" borderId="42" xfId="0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166" fontId="13" fillId="4" borderId="44" xfId="0" applyNumberFormat="1" applyFont="1" applyFill="1" applyBorder="1" applyAlignment="1" applyProtection="1">
      <alignment horizontal="center" vertical="center"/>
    </xf>
    <xf numFmtId="165" fontId="12" fillId="4" borderId="45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7"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00EE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00EE00"/>
      <color rgb="FF66FF66"/>
      <color rgb="FF25E31B"/>
      <color rgb="FF004C00"/>
      <color rgb="FF00A400"/>
      <color rgb="FF006C00"/>
      <color rgb="FF0080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G75"/>
  <sheetViews>
    <sheetView showGridLines="0" tabSelected="1" zoomScale="80" zoomScaleNormal="80" zoomScalePageLayoutView="70" workbookViewId="0">
      <pane xSplit="1" ySplit="15" topLeftCell="B16" activePane="bottomRight" state="frozen"/>
      <selection pane="topRight" activeCell="B1" sqref="B1"/>
      <selection pane="bottomLeft" activeCell="A16" sqref="A16"/>
      <selection pane="bottomRight" activeCell="S5" sqref="S5:T8"/>
    </sheetView>
  </sheetViews>
  <sheetFormatPr defaultColWidth="0" defaultRowHeight="0" customHeight="1" zeroHeight="1"/>
  <cols>
    <col min="1" max="1" width="0.85546875" style="62" hidden="1" customWidth="1"/>
    <col min="2" max="2" width="24" style="7" customWidth="1"/>
    <col min="3" max="3" width="20.7109375" style="5" customWidth="1"/>
    <col min="4" max="4" width="6.7109375" style="5" customWidth="1"/>
    <col min="5" max="5" width="7.7109375" style="5" customWidth="1"/>
    <col min="6" max="6" width="13.7109375" style="5" customWidth="1"/>
    <col min="7" max="7" width="13.42578125" style="4" bestFit="1" customWidth="1"/>
    <col min="8" max="9" width="13.7109375" style="5" customWidth="1"/>
    <col min="10" max="10" width="12.7109375" style="6" customWidth="1"/>
    <col min="11" max="12" width="13.7109375" style="5" customWidth="1"/>
    <col min="13" max="13" width="12.7109375" style="5" customWidth="1"/>
    <col min="14" max="14" width="10.28515625" style="7" customWidth="1"/>
    <col min="15" max="15" width="10" style="5" customWidth="1"/>
    <col min="16" max="16" width="13.42578125" style="5" bestFit="1" customWidth="1"/>
    <col min="17" max="17" width="22.28515625" style="5" customWidth="1"/>
    <col min="18" max="18" width="12.7109375" style="8" customWidth="1"/>
    <col min="19" max="19" width="15.85546875" style="8" customWidth="1"/>
    <col min="20" max="20" width="16" style="9" customWidth="1"/>
    <col min="21" max="21" width="26.7109375" style="9" hidden="1" customWidth="1"/>
    <col min="22" max="22" width="13.5703125" style="11" hidden="1" customWidth="1"/>
    <col min="23" max="23" width="14.140625" style="12" hidden="1" customWidth="1"/>
    <col min="24" max="24" width="12.85546875" style="12" hidden="1" customWidth="1"/>
    <col min="25" max="57" width="9.140625" style="1" hidden="1" customWidth="1"/>
    <col min="58" max="58" width="0" style="1" hidden="1" customWidth="1"/>
    <col min="59" max="59" width="0.85546875" style="1" hidden="1" customWidth="1"/>
    <col min="60" max="16384" width="9.140625" style="1" hidden="1"/>
  </cols>
  <sheetData>
    <row r="1" spans="1:24" ht="15.75" customHeight="1">
      <c r="A1" s="18"/>
      <c r="B1" s="92" t="s">
        <v>96</v>
      </c>
      <c r="C1" s="93"/>
      <c r="D1" s="93"/>
      <c r="E1" s="93"/>
      <c r="F1" s="93"/>
      <c r="G1" s="96"/>
      <c r="H1" s="96"/>
      <c r="I1" s="96"/>
      <c r="J1" s="38"/>
      <c r="K1" s="39"/>
      <c r="L1" s="80" t="s">
        <v>0</v>
      </c>
      <c r="M1" s="80"/>
      <c r="N1" s="80"/>
      <c r="O1" s="80"/>
      <c r="P1" s="80"/>
      <c r="Q1" s="80"/>
      <c r="R1" s="80"/>
      <c r="S1" s="76">
        <v>25569</v>
      </c>
      <c r="T1" s="77"/>
      <c r="U1" s="10"/>
      <c r="X1" s="1"/>
    </row>
    <row r="2" spans="1:24" ht="15.75" customHeight="1" thickBot="1">
      <c r="A2" s="18"/>
      <c r="B2" s="94"/>
      <c r="C2" s="95"/>
      <c r="D2" s="95"/>
      <c r="E2" s="95"/>
      <c r="F2" s="95"/>
      <c r="G2" s="97"/>
      <c r="H2" s="97"/>
      <c r="I2" s="97"/>
      <c r="J2" s="33"/>
      <c r="K2" s="34"/>
      <c r="L2" s="81"/>
      <c r="M2" s="81"/>
      <c r="N2" s="81"/>
      <c r="O2" s="81"/>
      <c r="P2" s="81"/>
      <c r="Q2" s="81"/>
      <c r="R2" s="81"/>
      <c r="S2" s="78"/>
      <c r="T2" s="79"/>
      <c r="U2" s="10"/>
      <c r="X2" s="1"/>
    </row>
    <row r="3" spans="1:24" ht="15.75" customHeight="1" thickTop="1">
      <c r="A3" s="18"/>
      <c r="B3" s="124"/>
      <c r="C3" s="125"/>
      <c r="D3" s="125"/>
      <c r="E3" s="125"/>
      <c r="F3" s="125"/>
      <c r="G3" s="136"/>
      <c r="H3" s="136"/>
      <c r="I3" s="136"/>
      <c r="J3" s="136"/>
      <c r="K3" s="136"/>
      <c r="L3" s="136"/>
      <c r="M3" s="136"/>
      <c r="N3" s="128" t="s">
        <v>20</v>
      </c>
      <c r="O3" s="128"/>
      <c r="P3" s="128"/>
      <c r="Q3" s="128"/>
      <c r="R3" s="128"/>
      <c r="S3" s="82">
        <f>DATE(YEAR(S1)+60,MONTH(S1),DAY(S1))</f>
        <v>47484</v>
      </c>
      <c r="T3" s="83"/>
      <c r="U3" s="10"/>
      <c r="X3" s="1"/>
    </row>
    <row r="4" spans="1:24" ht="15.75" customHeight="1" thickBot="1">
      <c r="A4" s="18"/>
      <c r="B4" s="126"/>
      <c r="C4" s="127"/>
      <c r="D4" s="127"/>
      <c r="E4" s="127"/>
      <c r="F4" s="127"/>
      <c r="G4" s="137"/>
      <c r="H4" s="137"/>
      <c r="I4" s="137"/>
      <c r="J4" s="137"/>
      <c r="K4" s="137"/>
      <c r="L4" s="137"/>
      <c r="M4" s="137"/>
      <c r="N4" s="129"/>
      <c r="O4" s="129"/>
      <c r="P4" s="129"/>
      <c r="Q4" s="129"/>
      <c r="R4" s="129"/>
      <c r="S4" s="84"/>
      <c r="T4" s="85"/>
      <c r="U4" s="10"/>
      <c r="X4" s="1"/>
    </row>
    <row r="5" spans="1:24" ht="15.75" customHeight="1" thickTop="1">
      <c r="A5" s="18"/>
      <c r="B5" s="157"/>
      <c r="C5" s="157"/>
      <c r="D5" s="157"/>
      <c r="E5" s="157"/>
      <c r="F5" s="157"/>
      <c r="G5" s="168"/>
      <c r="H5" s="168"/>
      <c r="I5" s="168"/>
      <c r="J5" s="74"/>
      <c r="K5" s="75"/>
      <c r="L5" s="75"/>
      <c r="M5" s="162" t="s">
        <v>51</v>
      </c>
      <c r="N5" s="162"/>
      <c r="O5" s="162"/>
      <c r="P5" s="162"/>
      <c r="Q5" s="162"/>
      <c r="R5" s="162"/>
      <c r="S5" s="130">
        <f>DATE(YEAR(S1)+50,MONTH(S1),DAY(S1))</f>
        <v>43831</v>
      </c>
      <c r="T5" s="131"/>
      <c r="U5" s="10"/>
      <c r="X5" s="1"/>
    </row>
    <row r="6" spans="1:24" ht="15.75" customHeight="1">
      <c r="B6" s="157"/>
      <c r="C6" s="157"/>
      <c r="D6" s="157"/>
      <c r="E6" s="157"/>
      <c r="F6" s="157"/>
      <c r="G6" s="168"/>
      <c r="H6" s="168"/>
      <c r="I6" s="168"/>
      <c r="J6" s="75"/>
      <c r="K6" s="75"/>
      <c r="L6" s="75"/>
      <c r="M6" s="162"/>
      <c r="N6" s="162"/>
      <c r="O6" s="162"/>
      <c r="P6" s="162"/>
      <c r="Q6" s="162"/>
      <c r="R6" s="162"/>
      <c r="S6" s="132"/>
      <c r="T6" s="133"/>
      <c r="X6" s="1"/>
    </row>
    <row r="7" spans="1:24" ht="15.75" customHeight="1">
      <c r="A7" s="19"/>
      <c r="B7" s="157"/>
      <c r="C7" s="157"/>
      <c r="D7" s="157"/>
      <c r="E7" s="157"/>
      <c r="F7" s="157"/>
      <c r="G7" s="168"/>
      <c r="H7" s="168"/>
      <c r="I7" s="168"/>
      <c r="J7" s="74"/>
      <c r="K7" s="75"/>
      <c r="L7" s="75"/>
      <c r="M7" s="162"/>
      <c r="N7" s="162"/>
      <c r="O7" s="162"/>
      <c r="P7" s="162"/>
      <c r="Q7" s="162"/>
      <c r="R7" s="162"/>
      <c r="S7" s="132"/>
      <c r="T7" s="133"/>
      <c r="X7" s="1"/>
    </row>
    <row r="8" spans="1:24" ht="15.75" customHeight="1" thickBot="1">
      <c r="A8" s="19"/>
      <c r="B8" s="95"/>
      <c r="C8" s="95"/>
      <c r="D8" s="95"/>
      <c r="E8" s="95"/>
      <c r="F8" s="95"/>
      <c r="G8" s="169"/>
      <c r="H8" s="169"/>
      <c r="I8" s="169"/>
      <c r="J8" s="32"/>
      <c r="K8" s="32"/>
      <c r="L8" s="32"/>
      <c r="M8" s="163"/>
      <c r="N8" s="163"/>
      <c r="O8" s="163"/>
      <c r="P8" s="163"/>
      <c r="Q8" s="163"/>
      <c r="R8" s="163"/>
      <c r="S8" s="134"/>
      <c r="T8" s="135"/>
      <c r="U8" s="10"/>
      <c r="X8" s="1"/>
    </row>
    <row r="9" spans="1:24" ht="15.75" customHeight="1" thickTop="1">
      <c r="A9" s="19"/>
      <c r="B9" s="158"/>
      <c r="C9" s="158"/>
      <c r="D9" s="158"/>
      <c r="E9" s="158"/>
      <c r="F9" s="158"/>
      <c r="G9" s="160"/>
      <c r="H9" s="160"/>
      <c r="I9" s="160"/>
      <c r="J9" s="160"/>
      <c r="K9" s="160"/>
      <c r="L9" s="160"/>
      <c r="M9" s="90" t="s">
        <v>21</v>
      </c>
      <c r="N9" s="90"/>
      <c r="O9" s="90"/>
      <c r="P9" s="90"/>
      <c r="Q9" s="90"/>
      <c r="R9" s="90"/>
      <c r="S9" s="86">
        <f>T70</f>
        <v>47484</v>
      </c>
      <c r="T9" s="87"/>
      <c r="U9" s="10"/>
      <c r="X9" s="1"/>
    </row>
    <row r="10" spans="1:24" ht="15.75" customHeight="1" thickBot="1">
      <c r="A10" s="19"/>
      <c r="B10" s="159"/>
      <c r="C10" s="159"/>
      <c r="D10" s="159"/>
      <c r="E10" s="159"/>
      <c r="F10" s="159"/>
      <c r="G10" s="161"/>
      <c r="H10" s="161"/>
      <c r="I10" s="161"/>
      <c r="J10" s="161"/>
      <c r="K10" s="161"/>
      <c r="L10" s="161"/>
      <c r="M10" s="91"/>
      <c r="N10" s="91"/>
      <c r="O10" s="91"/>
      <c r="P10" s="91"/>
      <c r="Q10" s="91"/>
      <c r="R10" s="91"/>
      <c r="S10" s="88"/>
      <c r="T10" s="89"/>
      <c r="U10" s="10"/>
      <c r="X10" s="1"/>
    </row>
    <row r="11" spans="1:24" ht="15.75" customHeight="1" thickTop="1">
      <c r="A11" s="19"/>
      <c r="B11" s="40"/>
      <c r="C11" s="152" t="s">
        <v>95</v>
      </c>
      <c r="D11" s="21"/>
      <c r="E11" s="20"/>
      <c r="F11" s="23"/>
      <c r="G11" s="24"/>
      <c r="H11" s="20"/>
      <c r="I11" s="31"/>
      <c r="J11" s="22"/>
      <c r="K11" s="22"/>
      <c r="L11" s="22"/>
      <c r="M11" s="22"/>
      <c r="N11" s="152" t="s">
        <v>93</v>
      </c>
      <c r="O11" s="152"/>
      <c r="P11" s="152"/>
      <c r="Q11" s="152"/>
      <c r="R11" s="152"/>
      <c r="S11" s="153"/>
      <c r="T11" s="154"/>
      <c r="U11" s="10"/>
      <c r="X11" s="1"/>
    </row>
    <row r="12" spans="1:24" ht="30" customHeight="1">
      <c r="B12" s="73"/>
      <c r="C12" s="155"/>
      <c r="D12" s="106" t="s">
        <v>2</v>
      </c>
      <c r="E12" s="107"/>
      <c r="F12" s="107"/>
      <c r="G12" s="107"/>
      <c r="H12" s="107"/>
      <c r="I12" s="107"/>
      <c r="J12" s="107"/>
      <c r="K12" s="107"/>
      <c r="L12" s="107"/>
      <c r="M12" s="99"/>
      <c r="N12" s="155"/>
      <c r="O12" s="155"/>
      <c r="P12" s="155"/>
      <c r="Q12" s="155"/>
      <c r="R12" s="155"/>
      <c r="S12" s="155"/>
      <c r="T12" s="156"/>
      <c r="X12" s="1"/>
    </row>
    <row r="13" spans="1:24" s="2" customFormat="1" ht="30" customHeight="1">
      <c r="A13" s="63"/>
      <c r="B13" s="98" t="s">
        <v>1</v>
      </c>
      <c r="C13" s="99"/>
      <c r="D13" s="108" t="s">
        <v>22</v>
      </c>
      <c r="E13" s="109"/>
      <c r="F13" s="109"/>
      <c r="G13" s="110"/>
      <c r="H13" s="108" t="s">
        <v>23</v>
      </c>
      <c r="I13" s="109"/>
      <c r="J13" s="110"/>
      <c r="K13" s="108" t="s">
        <v>24</v>
      </c>
      <c r="L13" s="109"/>
      <c r="M13" s="110"/>
      <c r="N13" s="120" t="s">
        <v>25</v>
      </c>
      <c r="O13" s="121"/>
      <c r="P13" s="121"/>
      <c r="Q13" s="121"/>
      <c r="R13" s="121"/>
      <c r="S13" s="121"/>
      <c r="T13" s="122"/>
    </row>
    <row r="14" spans="1:24" s="3" customFormat="1" ht="60.75" customHeight="1">
      <c r="A14" s="64" t="s">
        <v>3</v>
      </c>
      <c r="B14" s="41" t="s">
        <v>29</v>
      </c>
      <c r="C14" s="35" t="s">
        <v>30</v>
      </c>
      <c r="D14" s="104" t="s">
        <v>31</v>
      </c>
      <c r="E14" s="105"/>
      <c r="F14" s="56" t="s">
        <v>32</v>
      </c>
      <c r="G14" s="56" t="s">
        <v>33</v>
      </c>
      <c r="H14" s="55" t="s">
        <v>31</v>
      </c>
      <c r="I14" s="56" t="s">
        <v>32</v>
      </c>
      <c r="J14" s="56" t="s">
        <v>33</v>
      </c>
      <c r="K14" s="55" t="s">
        <v>31</v>
      </c>
      <c r="L14" s="56" t="s">
        <v>32</v>
      </c>
      <c r="M14" s="56" t="s">
        <v>33</v>
      </c>
      <c r="N14" s="36" t="s">
        <v>34</v>
      </c>
      <c r="O14" s="37" t="s">
        <v>26</v>
      </c>
      <c r="P14" s="37" t="s">
        <v>94</v>
      </c>
      <c r="Q14" s="37" t="s">
        <v>4</v>
      </c>
      <c r="R14" s="37" t="s">
        <v>27</v>
      </c>
      <c r="S14" s="37" t="s">
        <v>28</v>
      </c>
      <c r="T14" s="42" t="s">
        <v>21</v>
      </c>
    </row>
    <row r="15" spans="1:24" ht="33" hidden="1" customHeight="1">
      <c r="A15" s="63"/>
      <c r="B15" s="43"/>
      <c r="C15" s="25"/>
      <c r="D15" s="26"/>
      <c r="E15" s="25"/>
      <c r="F15" s="25"/>
      <c r="G15" s="27"/>
      <c r="H15" s="26"/>
      <c r="I15" s="25"/>
      <c r="J15" s="25"/>
      <c r="K15" s="26"/>
      <c r="L15" s="25"/>
      <c r="M15" s="25"/>
      <c r="N15" s="28">
        <f>A15+C15+G15+J15+M15</f>
        <v>0</v>
      </c>
      <c r="O15" s="29">
        <f>IF(N15&lt;90,A15,IF(N15&gt;=90,""))</f>
        <v>0</v>
      </c>
      <c r="P15" s="29"/>
      <c r="Q15" s="29"/>
      <c r="R15" s="29"/>
      <c r="S15" s="30">
        <f>S1</f>
        <v>25569</v>
      </c>
      <c r="T15" s="44">
        <f>S3</f>
        <v>47484</v>
      </c>
      <c r="V15" s="13"/>
      <c r="W15" s="14"/>
      <c r="X15" s="14"/>
    </row>
    <row r="16" spans="1:24" ht="20.100000000000001" customHeight="1">
      <c r="A16" s="206">
        <v>0</v>
      </c>
      <c r="B16" s="50" t="s">
        <v>6</v>
      </c>
      <c r="C16" s="164"/>
      <c r="D16" s="100"/>
      <c r="E16" s="101"/>
      <c r="F16" s="101"/>
      <c r="G16" s="111" t="str">
        <f t="shared" ref="G16:G42" si="0">IF(D16&lt;&gt;"",F16-D16+1,"0")</f>
        <v>0</v>
      </c>
      <c r="H16" s="100"/>
      <c r="I16" s="101"/>
      <c r="J16" s="113" t="str">
        <f>IF(H16&lt;&gt;"",I16-H16+1,"0")</f>
        <v>0</v>
      </c>
      <c r="K16" s="115"/>
      <c r="L16" s="101"/>
      <c r="M16" s="113" t="str">
        <f t="shared" ref="M16:M42" si="1">IF(K16&lt;&gt;"",L16-K16+1,"0")</f>
        <v>0</v>
      </c>
      <c r="N16" s="118">
        <f>A16+C16+G16+J16+M16</f>
        <v>0</v>
      </c>
      <c r="O16" s="141">
        <f>IF(N16&lt;90,A16,IF(N16&gt;=90,""))</f>
        <v>0</v>
      </c>
      <c r="P16" s="141">
        <f t="shared" ref="P16:P42" si="2">IF(Q16/30&lt;3,0,IF(Q16/30&gt;=3,Q16/30))</f>
        <v>0</v>
      </c>
      <c r="Q16" s="141">
        <f>IF(N16&lt;90,+A16,IF(N16&lt;180,90,IF(N16&lt;270,180,IF(N16&lt;360,270,IF(N16&lt;390,360,"")))))</f>
        <v>0</v>
      </c>
      <c r="R16" s="141" t="s">
        <v>5</v>
      </c>
      <c r="S16" s="141" t="str">
        <f>DATEDIF($S$15,T15,"Y") &amp; " Y, " &amp; DATEDIF($S$15,T15,"YM") &amp; " M"</f>
        <v>60 Y, 0 M</v>
      </c>
      <c r="T16" s="143">
        <f t="shared" ref="T16" si="3">DATE(YEAR(T15),MONTH(T15)-P16,DAY(T15))</f>
        <v>47484</v>
      </c>
      <c r="U16" s="15"/>
      <c r="V16" s="1"/>
      <c r="W16" s="1"/>
      <c r="X16" s="17"/>
    </row>
    <row r="17" spans="1:24" ht="18">
      <c r="A17" s="206"/>
      <c r="B17" s="48" t="s">
        <v>35</v>
      </c>
      <c r="C17" s="165"/>
      <c r="D17" s="102"/>
      <c r="E17" s="103"/>
      <c r="F17" s="103"/>
      <c r="G17" s="112"/>
      <c r="H17" s="123"/>
      <c r="I17" s="117"/>
      <c r="J17" s="114"/>
      <c r="K17" s="116"/>
      <c r="L17" s="117"/>
      <c r="M17" s="114"/>
      <c r="N17" s="119"/>
      <c r="O17" s="142"/>
      <c r="P17" s="142"/>
      <c r="Q17" s="142"/>
      <c r="R17" s="142"/>
      <c r="S17" s="142"/>
      <c r="T17" s="144"/>
      <c r="U17" s="15"/>
      <c r="V17" s="1"/>
      <c r="W17" s="1"/>
      <c r="X17" s="17"/>
    </row>
    <row r="18" spans="1:24" ht="20.100000000000001" customHeight="1">
      <c r="A18" s="206">
        <v>0</v>
      </c>
      <c r="B18" s="51" t="s">
        <v>7</v>
      </c>
      <c r="C18" s="166"/>
      <c r="D18" s="181"/>
      <c r="E18" s="176"/>
      <c r="F18" s="176"/>
      <c r="G18" s="196" t="str">
        <f t="shared" si="0"/>
        <v>0</v>
      </c>
      <c r="H18" s="184"/>
      <c r="I18" s="177"/>
      <c r="J18" s="197" t="str">
        <f t="shared" ref="J18:J42" si="4">IF(H18&lt;&gt;"",I18-H18+1,"0")</f>
        <v>0</v>
      </c>
      <c r="K18" s="184"/>
      <c r="L18" s="177"/>
      <c r="M18" s="197" t="str">
        <f t="shared" si="1"/>
        <v>0</v>
      </c>
      <c r="N18" s="198">
        <f>A18+C18+G18+J18+M18</f>
        <v>0</v>
      </c>
      <c r="O18" s="150">
        <f>IF(N18&lt;90,A18,IF(N18&gt;=90,""))</f>
        <v>0</v>
      </c>
      <c r="P18" s="150">
        <f t="shared" si="2"/>
        <v>0</v>
      </c>
      <c r="Q18" s="194">
        <f>IF(N18&lt;90,+A18,IF(N18&lt;180,90,IF(N18&lt;270,180,IF(N18&lt;360,270,IF(N18&lt;390,360,"")))))</f>
        <v>0</v>
      </c>
      <c r="R18" s="150" t="s">
        <v>5</v>
      </c>
      <c r="S18" s="150" t="str">
        <f>DATEDIF($S$15,T16,"Y") &amp; " Y, " &amp; DATEDIF($S$15,T16,"YM") &amp; " M "</f>
        <v xml:space="preserve">60 Y, 0 M </v>
      </c>
      <c r="T18" s="145">
        <f>DATE(YEAR(T16),MONTH(T16)-P18,DAY(T16))</f>
        <v>47484</v>
      </c>
      <c r="W18" s="1"/>
      <c r="X18" s="1"/>
    </row>
    <row r="19" spans="1:24" ht="18">
      <c r="A19" s="206"/>
      <c r="B19" s="49" t="s">
        <v>36</v>
      </c>
      <c r="C19" s="167"/>
      <c r="D19" s="182"/>
      <c r="E19" s="183"/>
      <c r="F19" s="180"/>
      <c r="G19" s="191"/>
      <c r="H19" s="182"/>
      <c r="I19" s="183"/>
      <c r="J19" s="187"/>
      <c r="K19" s="182"/>
      <c r="L19" s="183"/>
      <c r="M19" s="187"/>
      <c r="N19" s="199"/>
      <c r="O19" s="151"/>
      <c r="P19" s="151"/>
      <c r="Q19" s="151"/>
      <c r="R19" s="151"/>
      <c r="S19" s="151"/>
      <c r="T19" s="146"/>
      <c r="W19" s="1"/>
      <c r="X19" s="1"/>
    </row>
    <row r="20" spans="1:24" ht="20.100000000000001" customHeight="1">
      <c r="A20" s="206">
        <v>0</v>
      </c>
      <c r="B20" s="45" t="s">
        <v>8</v>
      </c>
      <c r="C20" s="170"/>
      <c r="D20" s="171"/>
      <c r="E20" s="172"/>
      <c r="F20" s="103"/>
      <c r="G20" s="175" t="str">
        <f t="shared" si="0"/>
        <v>0</v>
      </c>
      <c r="H20" s="139"/>
      <c r="I20" s="140"/>
      <c r="J20" s="138" t="str">
        <f t="shared" si="4"/>
        <v>0</v>
      </c>
      <c r="K20" s="139"/>
      <c r="L20" s="140"/>
      <c r="M20" s="138" t="str">
        <f t="shared" si="1"/>
        <v>0</v>
      </c>
      <c r="N20" s="147">
        <f>A20+C20+G20+J20+M20</f>
        <v>0</v>
      </c>
      <c r="O20" s="148">
        <f>IF(N20&lt;90,A20,IF(N20&gt;=90,""))</f>
        <v>0</v>
      </c>
      <c r="P20" s="148">
        <f t="shared" si="2"/>
        <v>0</v>
      </c>
      <c r="Q20" s="148">
        <f>IF(N20&lt;90,+A20,IF(N20&lt;180,90,IF(N20&lt;270,180,IF(N20&lt;360,270,IF(N20&lt;390,360,"")))))</f>
        <v>0</v>
      </c>
      <c r="R20" s="148" t="s">
        <v>5</v>
      </c>
      <c r="S20" s="148" t="str">
        <f>DATEDIF($S$15,T18,"Y") &amp; " Y, " &amp; DATEDIF($S$15,T18,"YM") &amp; " M"</f>
        <v>60 Y, 0 M</v>
      </c>
      <c r="T20" s="149">
        <f>DATE(YEAR(T18),MONTH(T18)-P20,DAY(T18))</f>
        <v>47484</v>
      </c>
      <c r="W20" s="1"/>
      <c r="X20" s="1"/>
    </row>
    <row r="21" spans="1:24" ht="18">
      <c r="A21" s="206"/>
      <c r="B21" s="48" t="s">
        <v>37</v>
      </c>
      <c r="C21" s="165"/>
      <c r="D21" s="173"/>
      <c r="E21" s="174"/>
      <c r="F21" s="103"/>
      <c r="G21" s="112"/>
      <c r="H21" s="123"/>
      <c r="I21" s="117"/>
      <c r="J21" s="114"/>
      <c r="K21" s="123"/>
      <c r="L21" s="117"/>
      <c r="M21" s="114"/>
      <c r="N21" s="119"/>
      <c r="O21" s="142"/>
      <c r="P21" s="142"/>
      <c r="Q21" s="142"/>
      <c r="R21" s="142"/>
      <c r="S21" s="142"/>
      <c r="T21" s="144"/>
      <c r="W21" s="1"/>
      <c r="X21" s="1"/>
    </row>
    <row r="22" spans="1:24" ht="20.100000000000001" customHeight="1">
      <c r="A22" s="206">
        <v>0</v>
      </c>
      <c r="B22" s="46" t="s">
        <v>9</v>
      </c>
      <c r="C22" s="166"/>
      <c r="D22" s="181"/>
      <c r="E22" s="176"/>
      <c r="F22" s="176"/>
      <c r="G22" s="190" t="str">
        <f t="shared" si="0"/>
        <v>0</v>
      </c>
      <c r="H22" s="184"/>
      <c r="I22" s="177"/>
      <c r="J22" s="186" t="str">
        <f t="shared" si="4"/>
        <v>0</v>
      </c>
      <c r="K22" s="184"/>
      <c r="L22" s="177"/>
      <c r="M22" s="186" t="str">
        <f t="shared" si="1"/>
        <v>0</v>
      </c>
      <c r="N22" s="200">
        <f>A22+C22+G22+J22+M22</f>
        <v>0</v>
      </c>
      <c r="O22" s="194">
        <f>IF(N22&lt;90,A22,IF(N22&gt;=90,""))</f>
        <v>0</v>
      </c>
      <c r="P22" s="194">
        <f t="shared" si="2"/>
        <v>0</v>
      </c>
      <c r="Q22" s="194">
        <f>IF(N22&lt;90,+A22,IF(N22&lt;180,90,IF(N22&lt;270,180,IF(N22&lt;360,270,IF(N22&lt;390,360,"")))))</f>
        <v>0</v>
      </c>
      <c r="R22" s="194" t="s">
        <v>5</v>
      </c>
      <c r="S22" s="194" t="str">
        <f>DATEDIF($S$15,T20,"Y") &amp; " Y, " &amp; DATEDIF($S$15,T20,"YM") &amp; " M"</f>
        <v>60 Y, 0 M</v>
      </c>
      <c r="T22" s="195">
        <f>DATE(YEAR(T20),MONTH(T20)-P22,DAY(T20))</f>
        <v>47484</v>
      </c>
    </row>
    <row r="23" spans="1:24" ht="18">
      <c r="A23" s="206"/>
      <c r="B23" s="49" t="s">
        <v>38</v>
      </c>
      <c r="C23" s="167"/>
      <c r="D23" s="182"/>
      <c r="E23" s="183"/>
      <c r="F23" s="180"/>
      <c r="G23" s="191"/>
      <c r="H23" s="182"/>
      <c r="I23" s="183"/>
      <c r="J23" s="187"/>
      <c r="K23" s="182"/>
      <c r="L23" s="183"/>
      <c r="M23" s="187"/>
      <c r="N23" s="199"/>
      <c r="O23" s="151"/>
      <c r="P23" s="151"/>
      <c r="Q23" s="151"/>
      <c r="R23" s="151"/>
      <c r="S23" s="151"/>
      <c r="T23" s="146"/>
    </row>
    <row r="24" spans="1:24" ht="20.100000000000001" customHeight="1">
      <c r="A24" s="206">
        <v>0</v>
      </c>
      <c r="B24" s="47" t="s">
        <v>10</v>
      </c>
      <c r="C24" s="170"/>
      <c r="D24" s="171"/>
      <c r="E24" s="172"/>
      <c r="F24" s="103"/>
      <c r="G24" s="185" t="str">
        <f t="shared" si="0"/>
        <v>0</v>
      </c>
      <c r="H24" s="139"/>
      <c r="I24" s="140"/>
      <c r="J24" s="204" t="str">
        <f t="shared" si="4"/>
        <v>0</v>
      </c>
      <c r="K24" s="139"/>
      <c r="L24" s="140"/>
      <c r="M24" s="204" t="str">
        <f t="shared" si="1"/>
        <v>0</v>
      </c>
      <c r="N24" s="203">
        <f>A24+C24+G24+J24+M24</f>
        <v>0</v>
      </c>
      <c r="O24" s="202">
        <f>IF(N24&lt;90,A24,IF(N24&gt;=90,""))</f>
        <v>0</v>
      </c>
      <c r="P24" s="202">
        <f t="shared" si="2"/>
        <v>0</v>
      </c>
      <c r="Q24" s="148">
        <f>IF(N24&lt;90,+A24,IF(N24&lt;180,90,IF(N24&lt;270,180,IF(N24&lt;360,270,IF(N24&lt;390,360,"")))))</f>
        <v>0</v>
      </c>
      <c r="R24" s="202" t="s">
        <v>5</v>
      </c>
      <c r="S24" s="202" t="str">
        <f>DATEDIF($S$15,T22,"Y") &amp; " Y, " &amp; DATEDIF($S$15,T22,"YM") &amp; " M"</f>
        <v>60 Y, 0 M</v>
      </c>
      <c r="T24" s="201">
        <f>DATE(YEAR(T22),MONTH(T22)-P24,DAY(T22))</f>
        <v>47484</v>
      </c>
    </row>
    <row r="25" spans="1:24" ht="18">
      <c r="A25" s="206"/>
      <c r="B25" s="48" t="s">
        <v>39</v>
      </c>
      <c r="C25" s="165"/>
      <c r="D25" s="173"/>
      <c r="E25" s="174"/>
      <c r="F25" s="103"/>
      <c r="G25" s="112"/>
      <c r="H25" s="123"/>
      <c r="I25" s="117"/>
      <c r="J25" s="114"/>
      <c r="K25" s="123"/>
      <c r="L25" s="117"/>
      <c r="M25" s="114"/>
      <c r="N25" s="119"/>
      <c r="O25" s="142"/>
      <c r="P25" s="142"/>
      <c r="Q25" s="142"/>
      <c r="R25" s="142"/>
      <c r="S25" s="142"/>
      <c r="T25" s="144"/>
    </row>
    <row r="26" spans="1:24" ht="20.100000000000001" customHeight="1">
      <c r="A26" s="206">
        <v>0</v>
      </c>
      <c r="B26" s="46" t="s">
        <v>11</v>
      </c>
      <c r="C26" s="166"/>
      <c r="D26" s="181"/>
      <c r="E26" s="176"/>
      <c r="F26" s="176"/>
      <c r="G26" s="190" t="str">
        <f t="shared" si="0"/>
        <v>0</v>
      </c>
      <c r="H26" s="184"/>
      <c r="I26" s="177"/>
      <c r="J26" s="186" t="str">
        <f t="shared" si="4"/>
        <v>0</v>
      </c>
      <c r="K26" s="184"/>
      <c r="L26" s="177"/>
      <c r="M26" s="186" t="str">
        <f t="shared" si="1"/>
        <v>0</v>
      </c>
      <c r="N26" s="200">
        <f>A26+C26+G26+J26+M26</f>
        <v>0</v>
      </c>
      <c r="O26" s="194">
        <f>IF(N26&lt;90,A26,IF(N26&gt;=90,""))</f>
        <v>0</v>
      </c>
      <c r="P26" s="194">
        <f t="shared" si="2"/>
        <v>0</v>
      </c>
      <c r="Q26" s="194">
        <f>IF(N26&lt;90,+A26,IF(N26&lt;180,90,IF(N26&lt;270,180,IF(N26&lt;360,270,IF(N26&lt;390,360,"")))))</f>
        <v>0</v>
      </c>
      <c r="R26" s="194" t="s">
        <v>5</v>
      </c>
      <c r="S26" s="194" t="str">
        <f>DATEDIF($S$15,T24,"Y") &amp; " Y, " &amp; DATEDIF($S$15,T24,"YM") &amp; " M"</f>
        <v>60 Y, 0 M</v>
      </c>
      <c r="T26" s="195">
        <f>DATE(YEAR(T24),MONTH(T24)-P26,DAY(T24))</f>
        <v>47484</v>
      </c>
    </row>
    <row r="27" spans="1:24" ht="18">
      <c r="A27" s="206"/>
      <c r="B27" s="49" t="s">
        <v>40</v>
      </c>
      <c r="C27" s="167"/>
      <c r="D27" s="182"/>
      <c r="E27" s="183"/>
      <c r="F27" s="177"/>
      <c r="G27" s="191"/>
      <c r="H27" s="182"/>
      <c r="I27" s="183"/>
      <c r="J27" s="187"/>
      <c r="K27" s="182"/>
      <c r="L27" s="183"/>
      <c r="M27" s="187"/>
      <c r="N27" s="199"/>
      <c r="O27" s="151"/>
      <c r="P27" s="151"/>
      <c r="Q27" s="151"/>
      <c r="R27" s="151"/>
      <c r="S27" s="151"/>
      <c r="T27" s="146"/>
    </row>
    <row r="28" spans="1:24" ht="20.100000000000001" customHeight="1">
      <c r="A28" s="206">
        <v>0</v>
      </c>
      <c r="B28" s="45" t="s">
        <v>12</v>
      </c>
      <c r="C28" s="170"/>
      <c r="D28" s="171"/>
      <c r="E28" s="172"/>
      <c r="F28" s="178"/>
      <c r="G28" s="175" t="str">
        <f t="shared" si="0"/>
        <v>0</v>
      </c>
      <c r="H28" s="139"/>
      <c r="I28" s="140"/>
      <c r="J28" s="138" t="str">
        <f t="shared" si="4"/>
        <v>0</v>
      </c>
      <c r="K28" s="139"/>
      <c r="L28" s="140"/>
      <c r="M28" s="138" t="str">
        <f t="shared" si="1"/>
        <v>0</v>
      </c>
      <c r="N28" s="147">
        <f>A28+C28+G28+J28+M28</f>
        <v>0</v>
      </c>
      <c r="O28" s="148">
        <f>IF(N28&lt;90,A28,IF(N28&gt;=90,""))</f>
        <v>0</v>
      </c>
      <c r="P28" s="148">
        <f t="shared" si="2"/>
        <v>0</v>
      </c>
      <c r="Q28" s="148">
        <f>IF(N28&lt;90,+A28,IF(N28&lt;180,90,IF(N28&lt;270,180,IF(N28&lt;360,270,IF(N28&lt;390,360,"")))))</f>
        <v>0</v>
      </c>
      <c r="R28" s="148" t="s">
        <v>5</v>
      </c>
      <c r="S28" s="148" t="str">
        <f>DATEDIF($S$15,T26,"Y") &amp; " Y, " &amp; DATEDIF($S$15,T26,"YM") &amp; " M"</f>
        <v>60 Y, 0 M</v>
      </c>
      <c r="T28" s="149">
        <f>DATE(YEAR(T26),MONTH(T26)-P28,DAY(T26))</f>
        <v>47484</v>
      </c>
    </row>
    <row r="29" spans="1:24" ht="18">
      <c r="A29" s="206"/>
      <c r="B29" s="48" t="s">
        <v>41</v>
      </c>
      <c r="C29" s="165"/>
      <c r="D29" s="173"/>
      <c r="E29" s="174"/>
      <c r="F29" s="103"/>
      <c r="G29" s="112"/>
      <c r="H29" s="123"/>
      <c r="I29" s="117"/>
      <c r="J29" s="114"/>
      <c r="K29" s="123"/>
      <c r="L29" s="117"/>
      <c r="M29" s="114"/>
      <c r="N29" s="119"/>
      <c r="O29" s="142"/>
      <c r="P29" s="142"/>
      <c r="Q29" s="142"/>
      <c r="R29" s="142"/>
      <c r="S29" s="142"/>
      <c r="T29" s="144"/>
    </row>
    <row r="30" spans="1:24" ht="20.100000000000001" customHeight="1">
      <c r="A30" s="206">
        <v>0</v>
      </c>
      <c r="B30" s="46" t="s">
        <v>13</v>
      </c>
      <c r="C30" s="166"/>
      <c r="D30" s="181"/>
      <c r="E30" s="176"/>
      <c r="F30" s="179"/>
      <c r="G30" s="190" t="str">
        <f t="shared" si="0"/>
        <v>0</v>
      </c>
      <c r="H30" s="184"/>
      <c r="I30" s="177"/>
      <c r="J30" s="186" t="str">
        <f t="shared" si="4"/>
        <v>0</v>
      </c>
      <c r="K30" s="184"/>
      <c r="L30" s="177"/>
      <c r="M30" s="186" t="str">
        <f t="shared" si="1"/>
        <v>0</v>
      </c>
      <c r="N30" s="200">
        <f>A30+C30+G30+J30+M30</f>
        <v>0</v>
      </c>
      <c r="O30" s="194">
        <f>IF(N30&lt;90,A30,IF(N30&gt;=90,""))</f>
        <v>0</v>
      </c>
      <c r="P30" s="194">
        <f t="shared" si="2"/>
        <v>0</v>
      </c>
      <c r="Q30" s="194">
        <f>IF(N30&lt;90,+A30,IF(N30&lt;180,90,IF(N30&lt;270,180,IF(N30&lt;360,270,IF(N30&lt;460,360,"")))))</f>
        <v>0</v>
      </c>
      <c r="R30" s="194">
        <f t="shared" ref="R30:R42" si="5">N30-Q30</f>
        <v>0</v>
      </c>
      <c r="S30" s="194" t="str">
        <f>DATEDIF($S$15,T28,"Y") &amp; " Y, " &amp; DATEDIF($S$15,T28,"YM") &amp; " M"</f>
        <v>60 Y, 0 M</v>
      </c>
      <c r="T30" s="195">
        <f>DATE(YEAR(T28),MONTH(T28)-P30,DAY(T28))</f>
        <v>47484</v>
      </c>
      <c r="W30" s="1"/>
      <c r="X30" s="1"/>
    </row>
    <row r="31" spans="1:24" ht="18">
      <c r="A31" s="206"/>
      <c r="B31" s="49" t="s">
        <v>42</v>
      </c>
      <c r="C31" s="167"/>
      <c r="D31" s="182"/>
      <c r="E31" s="183"/>
      <c r="F31" s="180"/>
      <c r="G31" s="191"/>
      <c r="H31" s="182"/>
      <c r="I31" s="183"/>
      <c r="J31" s="187"/>
      <c r="K31" s="182"/>
      <c r="L31" s="183"/>
      <c r="M31" s="187"/>
      <c r="N31" s="199"/>
      <c r="O31" s="151"/>
      <c r="P31" s="151"/>
      <c r="Q31" s="151"/>
      <c r="R31" s="151"/>
      <c r="S31" s="151"/>
      <c r="T31" s="146"/>
      <c r="W31" s="1"/>
      <c r="X31" s="1"/>
    </row>
    <row r="32" spans="1:24" ht="20.100000000000001" customHeight="1">
      <c r="A32" s="205">
        <f>R30</f>
        <v>0</v>
      </c>
      <c r="B32" s="45" t="s">
        <v>14</v>
      </c>
      <c r="C32" s="170"/>
      <c r="D32" s="171"/>
      <c r="E32" s="172"/>
      <c r="F32" s="103"/>
      <c r="G32" s="175" t="str">
        <f t="shared" si="0"/>
        <v>0</v>
      </c>
      <c r="H32" s="139"/>
      <c r="I32" s="140"/>
      <c r="J32" s="138" t="str">
        <f t="shared" si="4"/>
        <v>0</v>
      </c>
      <c r="K32" s="139"/>
      <c r="L32" s="140"/>
      <c r="M32" s="138" t="str">
        <f t="shared" si="1"/>
        <v>0</v>
      </c>
      <c r="N32" s="147">
        <f>A32+C32+G32+J32+M32</f>
        <v>0</v>
      </c>
      <c r="O32" s="148">
        <f>IF(N32&lt;90,A32,IF(N32&gt;=90,""))</f>
        <v>0</v>
      </c>
      <c r="P32" s="148">
        <f t="shared" si="2"/>
        <v>0</v>
      </c>
      <c r="Q32" s="148">
        <f>IF(N32&lt;90,+A32,IF(N32&lt;180,90,IF(N32&lt;270,180,IF(N32&lt;360,270,IF(N32&lt;460,360,"")))))</f>
        <v>0</v>
      </c>
      <c r="R32" s="148">
        <f t="shared" si="5"/>
        <v>0</v>
      </c>
      <c r="S32" s="148" t="str">
        <f>DATEDIF($S$15,T30,"Y") &amp; " Y, " &amp; DATEDIF($S$15,T30,"YM") &amp; " M"</f>
        <v>60 Y, 0 M</v>
      </c>
      <c r="T32" s="149">
        <f>DATE(YEAR(T30),MONTH(T30)-P32,DAY(T30))</f>
        <v>47484</v>
      </c>
      <c r="W32" s="1"/>
      <c r="X32" s="1"/>
    </row>
    <row r="33" spans="1:24" ht="18">
      <c r="A33" s="206"/>
      <c r="B33" s="48" t="s">
        <v>43</v>
      </c>
      <c r="C33" s="165"/>
      <c r="D33" s="173"/>
      <c r="E33" s="174"/>
      <c r="F33" s="103"/>
      <c r="G33" s="112"/>
      <c r="H33" s="123"/>
      <c r="I33" s="117"/>
      <c r="J33" s="114"/>
      <c r="K33" s="123"/>
      <c r="L33" s="117"/>
      <c r="M33" s="114"/>
      <c r="N33" s="119"/>
      <c r="O33" s="142"/>
      <c r="P33" s="142"/>
      <c r="Q33" s="142"/>
      <c r="R33" s="142"/>
      <c r="S33" s="142"/>
      <c r="T33" s="144"/>
      <c r="W33" s="1"/>
      <c r="X33" s="1"/>
    </row>
    <row r="34" spans="1:24" ht="20.100000000000001" customHeight="1">
      <c r="A34" s="205">
        <f>R32</f>
        <v>0</v>
      </c>
      <c r="B34" s="46" t="s">
        <v>15</v>
      </c>
      <c r="C34" s="166"/>
      <c r="D34" s="181"/>
      <c r="E34" s="176"/>
      <c r="F34" s="176"/>
      <c r="G34" s="190" t="str">
        <f t="shared" si="0"/>
        <v>0</v>
      </c>
      <c r="H34" s="184"/>
      <c r="I34" s="177"/>
      <c r="J34" s="186" t="str">
        <f t="shared" si="4"/>
        <v>0</v>
      </c>
      <c r="K34" s="184"/>
      <c r="L34" s="177"/>
      <c r="M34" s="186" t="str">
        <f t="shared" si="1"/>
        <v>0</v>
      </c>
      <c r="N34" s="200">
        <f>A34+C34+G34+J34+M34</f>
        <v>0</v>
      </c>
      <c r="O34" s="194">
        <f>IF(N34&lt;90,A34,IF(N34&gt;=90,""))</f>
        <v>0</v>
      </c>
      <c r="P34" s="194">
        <f t="shared" si="2"/>
        <v>0</v>
      </c>
      <c r="Q34" s="194">
        <f>IF(N34&lt;90,+A34,IF(N34&lt;180,90,IF(N34&lt;270,180,IF(N34&lt;360,270,IF(N34&lt;460,360,"")))))</f>
        <v>0</v>
      </c>
      <c r="R34" s="194">
        <f t="shared" si="5"/>
        <v>0</v>
      </c>
      <c r="S34" s="194" t="str">
        <f>DATEDIF($S$15,T32,"Y") &amp; " Y, " &amp; DATEDIF($S$15,T32,"YM") &amp; " M"</f>
        <v>60 Y, 0 M</v>
      </c>
      <c r="T34" s="195">
        <f>DATE(YEAR(T32),MONTH(T32)-P34,DAY(T32))</f>
        <v>47484</v>
      </c>
      <c r="W34" s="1"/>
      <c r="X34" s="1"/>
    </row>
    <row r="35" spans="1:24" ht="18">
      <c r="A35" s="206"/>
      <c r="B35" s="49" t="s">
        <v>44</v>
      </c>
      <c r="C35" s="167"/>
      <c r="D35" s="182"/>
      <c r="E35" s="183"/>
      <c r="F35" s="180"/>
      <c r="G35" s="191"/>
      <c r="H35" s="182"/>
      <c r="I35" s="183"/>
      <c r="J35" s="187"/>
      <c r="K35" s="182"/>
      <c r="L35" s="183"/>
      <c r="M35" s="187"/>
      <c r="N35" s="199"/>
      <c r="O35" s="151"/>
      <c r="P35" s="151"/>
      <c r="Q35" s="151"/>
      <c r="R35" s="151"/>
      <c r="S35" s="151"/>
      <c r="T35" s="146"/>
      <c r="W35" s="1"/>
      <c r="X35" s="1"/>
    </row>
    <row r="36" spans="1:24" ht="20.100000000000001" customHeight="1">
      <c r="A36" s="205">
        <f>R34</f>
        <v>0</v>
      </c>
      <c r="B36" s="45" t="s">
        <v>16</v>
      </c>
      <c r="C36" s="170"/>
      <c r="D36" s="171"/>
      <c r="E36" s="172"/>
      <c r="F36" s="103"/>
      <c r="G36" s="175" t="str">
        <f t="shared" si="0"/>
        <v>0</v>
      </c>
      <c r="H36" s="139"/>
      <c r="I36" s="140"/>
      <c r="J36" s="138" t="str">
        <f t="shared" si="4"/>
        <v>0</v>
      </c>
      <c r="K36" s="139"/>
      <c r="L36" s="140"/>
      <c r="M36" s="138" t="str">
        <f t="shared" si="1"/>
        <v>0</v>
      </c>
      <c r="N36" s="147">
        <f>A36+C36+G36+J36+M36</f>
        <v>0</v>
      </c>
      <c r="O36" s="148">
        <f>IF(N36&lt;90,A36,IF(N36&gt;=90,""))</f>
        <v>0</v>
      </c>
      <c r="P36" s="148">
        <f t="shared" si="2"/>
        <v>0</v>
      </c>
      <c r="Q36" s="148">
        <f>IF(N36&lt;90,+A36,IF(N36&lt;180,90,IF(N36&lt;270,180,IF(N36&lt;360,270,IF(N36&lt;460,360,"")))))</f>
        <v>0</v>
      </c>
      <c r="R36" s="148">
        <f t="shared" si="5"/>
        <v>0</v>
      </c>
      <c r="S36" s="148" t="str">
        <f>DATEDIF($S$15,T34,"Y") &amp; " Y, " &amp; DATEDIF($S$15,T34,"YM") &amp; " M"</f>
        <v>60 Y, 0 M</v>
      </c>
      <c r="T36" s="149">
        <f>DATE(YEAR(T34),MONTH(T34)-P36,DAY(T34))</f>
        <v>47484</v>
      </c>
      <c r="W36" s="1"/>
      <c r="X36" s="1"/>
    </row>
    <row r="37" spans="1:24" ht="18">
      <c r="A37" s="206"/>
      <c r="B37" s="48" t="s">
        <v>45</v>
      </c>
      <c r="C37" s="165"/>
      <c r="D37" s="173"/>
      <c r="E37" s="174"/>
      <c r="F37" s="103"/>
      <c r="G37" s="112"/>
      <c r="H37" s="123"/>
      <c r="I37" s="117"/>
      <c r="J37" s="114"/>
      <c r="K37" s="123"/>
      <c r="L37" s="117"/>
      <c r="M37" s="114"/>
      <c r="N37" s="119"/>
      <c r="O37" s="142"/>
      <c r="P37" s="142"/>
      <c r="Q37" s="142"/>
      <c r="R37" s="142"/>
      <c r="S37" s="142"/>
      <c r="T37" s="144"/>
      <c r="W37" s="1"/>
      <c r="X37" s="1"/>
    </row>
    <row r="38" spans="1:24" ht="20.100000000000001" customHeight="1">
      <c r="A38" s="205">
        <f>R36</f>
        <v>0</v>
      </c>
      <c r="B38" s="46" t="s">
        <v>17</v>
      </c>
      <c r="C38" s="166"/>
      <c r="D38" s="181"/>
      <c r="E38" s="176"/>
      <c r="F38" s="176"/>
      <c r="G38" s="190" t="str">
        <f t="shared" si="0"/>
        <v>0</v>
      </c>
      <c r="H38" s="184"/>
      <c r="I38" s="177"/>
      <c r="J38" s="186" t="str">
        <f t="shared" si="4"/>
        <v>0</v>
      </c>
      <c r="K38" s="184"/>
      <c r="L38" s="177"/>
      <c r="M38" s="186" t="str">
        <f t="shared" si="1"/>
        <v>0</v>
      </c>
      <c r="N38" s="200">
        <f>A38+C38+G38+J38+M38</f>
        <v>0</v>
      </c>
      <c r="O38" s="194">
        <f>IF(N38&lt;90,A38,IF(N38&gt;=90,""))</f>
        <v>0</v>
      </c>
      <c r="P38" s="194">
        <f t="shared" si="2"/>
        <v>0</v>
      </c>
      <c r="Q38" s="194">
        <f>IF(N38&lt;90,+A38,IF(N38&lt;180,90,IF(N38&lt;270,180,IF(N38&lt;360,270,IF(N38&lt;460,360,"")))))</f>
        <v>0</v>
      </c>
      <c r="R38" s="194">
        <f t="shared" si="5"/>
        <v>0</v>
      </c>
      <c r="S38" s="194" t="str">
        <f>DATEDIF($S$15,T36,"Y") &amp; " Y, " &amp; DATEDIF($S$15,T36,"YM") &amp; " M"</f>
        <v>60 Y, 0 M</v>
      </c>
      <c r="T38" s="195">
        <f>DATE(YEAR(T36),MONTH(T36)-P38,DAY(T36))</f>
        <v>47484</v>
      </c>
      <c r="W38" s="1"/>
      <c r="X38" s="1"/>
    </row>
    <row r="39" spans="1:24" ht="18">
      <c r="A39" s="206"/>
      <c r="B39" s="49" t="s">
        <v>46</v>
      </c>
      <c r="C39" s="167"/>
      <c r="D39" s="182"/>
      <c r="E39" s="183"/>
      <c r="F39" s="180"/>
      <c r="G39" s="191"/>
      <c r="H39" s="182"/>
      <c r="I39" s="183"/>
      <c r="J39" s="187"/>
      <c r="K39" s="182"/>
      <c r="L39" s="183"/>
      <c r="M39" s="187"/>
      <c r="N39" s="199"/>
      <c r="O39" s="151"/>
      <c r="P39" s="151"/>
      <c r="Q39" s="151"/>
      <c r="R39" s="151"/>
      <c r="S39" s="151"/>
      <c r="T39" s="146"/>
      <c r="W39" s="1"/>
      <c r="X39" s="1"/>
    </row>
    <row r="40" spans="1:24" ht="20.100000000000001" customHeight="1">
      <c r="A40" s="205">
        <f>R38</f>
        <v>0</v>
      </c>
      <c r="B40" s="45" t="s">
        <v>18</v>
      </c>
      <c r="C40" s="170"/>
      <c r="D40" s="171"/>
      <c r="E40" s="172"/>
      <c r="F40" s="103"/>
      <c r="G40" s="188" t="str">
        <f t="shared" si="0"/>
        <v>0</v>
      </c>
      <c r="H40" s="139"/>
      <c r="I40" s="140"/>
      <c r="J40" s="192" t="str">
        <f t="shared" si="4"/>
        <v>0</v>
      </c>
      <c r="K40" s="139"/>
      <c r="L40" s="140"/>
      <c r="M40" s="192" t="str">
        <f t="shared" si="1"/>
        <v>0</v>
      </c>
      <c r="N40" s="147">
        <f>A40+C40+G40+J40+M40</f>
        <v>0</v>
      </c>
      <c r="O40" s="148">
        <f>IF(N40&lt;90,A40,IF(N40&gt;=90,""))</f>
        <v>0</v>
      </c>
      <c r="P40" s="148">
        <f t="shared" si="2"/>
        <v>0</v>
      </c>
      <c r="Q40" s="148">
        <f>IF(N40&lt;90,+A40,IF(N40&lt;180,90,IF(N40&lt;270,180,IF(N40&lt;360,270,IF(N40&lt;460,360,"")))))</f>
        <v>0</v>
      </c>
      <c r="R40" s="148">
        <f t="shared" si="5"/>
        <v>0</v>
      </c>
      <c r="S40" s="148" t="str">
        <f>DATEDIF($S$15,T38,"Y") &amp; " Y, " &amp; DATEDIF($S$15,T38,"YM") &amp; " M"</f>
        <v>60 Y, 0 M</v>
      </c>
      <c r="T40" s="149">
        <f>DATE(YEAR(T38),MONTH(T38)-P40,DAY(T38))</f>
        <v>47484</v>
      </c>
      <c r="U40" s="15"/>
      <c r="W40" s="1"/>
      <c r="X40" s="1"/>
    </row>
    <row r="41" spans="1:24" ht="18">
      <c r="A41" s="206"/>
      <c r="B41" s="48" t="s">
        <v>47</v>
      </c>
      <c r="C41" s="165"/>
      <c r="D41" s="173"/>
      <c r="E41" s="174"/>
      <c r="F41" s="103"/>
      <c r="G41" s="189"/>
      <c r="H41" s="123"/>
      <c r="I41" s="117"/>
      <c r="J41" s="193"/>
      <c r="K41" s="123"/>
      <c r="L41" s="117"/>
      <c r="M41" s="193"/>
      <c r="N41" s="119"/>
      <c r="O41" s="142"/>
      <c r="P41" s="142"/>
      <c r="Q41" s="142"/>
      <c r="R41" s="142"/>
      <c r="S41" s="142"/>
      <c r="T41" s="144"/>
      <c r="U41" s="15"/>
      <c r="W41" s="1"/>
      <c r="X41" s="1"/>
    </row>
    <row r="42" spans="1:24" ht="19.5" customHeight="1">
      <c r="A42" s="205">
        <f>R40</f>
        <v>0</v>
      </c>
      <c r="B42" s="46" t="s">
        <v>19</v>
      </c>
      <c r="C42" s="166"/>
      <c r="D42" s="181"/>
      <c r="E42" s="176"/>
      <c r="F42" s="176"/>
      <c r="G42" s="190" t="str">
        <f t="shared" si="0"/>
        <v>0</v>
      </c>
      <c r="H42" s="184"/>
      <c r="I42" s="177"/>
      <c r="J42" s="186" t="str">
        <f t="shared" si="4"/>
        <v>0</v>
      </c>
      <c r="K42" s="184"/>
      <c r="L42" s="177"/>
      <c r="M42" s="186" t="str">
        <f t="shared" si="1"/>
        <v>0</v>
      </c>
      <c r="N42" s="200">
        <f>A42+C42+G42+J42+M42</f>
        <v>0</v>
      </c>
      <c r="O42" s="194">
        <f>IF(N42&lt;90,A42,IF(N42&gt;=90,""))</f>
        <v>0</v>
      </c>
      <c r="P42" s="194">
        <f t="shared" si="2"/>
        <v>0</v>
      </c>
      <c r="Q42" s="194">
        <f>IF(N42&lt;90,+A42,IF(N42&lt;180,90,IF(N42&lt;270,180,IF(N42&lt;360,270,IF(N42&lt;460,360,"")))))</f>
        <v>0</v>
      </c>
      <c r="R42" s="194">
        <f t="shared" si="5"/>
        <v>0</v>
      </c>
      <c r="S42" s="194" t="str">
        <f>DATEDIF($S$15,T40,"Y") &amp; " Y, " &amp; DATEDIF($S$15,T40,"YM") &amp; " M"</f>
        <v>60 Y, 0 M</v>
      </c>
      <c r="T42" s="195">
        <f>DATE(YEAR(T40),MONTH(T40)-P42,DAY(T40))</f>
        <v>47484</v>
      </c>
      <c r="U42" s="15"/>
      <c r="V42" s="16"/>
      <c r="W42" s="1"/>
      <c r="X42" s="1"/>
    </row>
    <row r="43" spans="1:24" ht="18">
      <c r="A43" s="206"/>
      <c r="B43" s="49" t="s">
        <v>48</v>
      </c>
      <c r="C43" s="167"/>
      <c r="D43" s="182"/>
      <c r="E43" s="183"/>
      <c r="F43" s="180"/>
      <c r="G43" s="191"/>
      <c r="H43" s="182"/>
      <c r="I43" s="183"/>
      <c r="J43" s="187"/>
      <c r="K43" s="182"/>
      <c r="L43" s="183"/>
      <c r="M43" s="187"/>
      <c r="N43" s="199"/>
      <c r="O43" s="151"/>
      <c r="P43" s="151"/>
      <c r="Q43" s="151"/>
      <c r="R43" s="151"/>
      <c r="S43" s="151"/>
      <c r="T43" s="146"/>
      <c r="U43" s="15"/>
      <c r="V43" s="16"/>
      <c r="W43" s="1"/>
      <c r="X43" s="1"/>
    </row>
    <row r="44" spans="1:24" ht="19.5" customHeight="1">
      <c r="A44" s="205">
        <f>R42</f>
        <v>0</v>
      </c>
      <c r="B44" s="59" t="s">
        <v>59</v>
      </c>
      <c r="C44" s="216"/>
      <c r="D44" s="171"/>
      <c r="E44" s="172"/>
      <c r="F44" s="215"/>
      <c r="G44" s="211" t="str">
        <f t="shared" ref="G44" si="6">IF(D44&lt;&gt;"",F44-D44+1,"0")</f>
        <v>0</v>
      </c>
      <c r="H44" s="171"/>
      <c r="I44" s="172"/>
      <c r="J44" s="213" t="str">
        <f t="shared" ref="J44" si="7">IF(H44&lt;&gt;"",I44-H44+1,"0")</f>
        <v>0</v>
      </c>
      <c r="K44" s="171"/>
      <c r="L44" s="172"/>
      <c r="M44" s="213" t="str">
        <f t="shared" ref="M44" si="8">IF(K44&lt;&gt;"",L44-K44+1,"0")</f>
        <v>0</v>
      </c>
      <c r="N44" s="207">
        <f>A44+C44+G44+J44+M44</f>
        <v>0</v>
      </c>
      <c r="O44" s="207">
        <f>IF(N44&lt;90,A44,IF(N44&gt;=90,""))</f>
        <v>0</v>
      </c>
      <c r="P44" s="207">
        <f t="shared" ref="P44" si="9">IF(Q44/30&lt;3,0,IF(Q44/30&gt;=3,Q44/30))</f>
        <v>0</v>
      </c>
      <c r="Q44" s="207">
        <f>IF(N44&lt;90,+A44,IF(N44&lt;180,90,IF(N44&lt;270,180,IF(N44&lt;360,270,IF(N44&lt;460,360,"")))))</f>
        <v>0</v>
      </c>
      <c r="R44" s="207">
        <f t="shared" ref="R44" si="10">N44-Q44</f>
        <v>0</v>
      </c>
      <c r="S44" s="207" t="str">
        <f>DATEDIF($S$15,T42,"Y") &amp; " Y, " &amp; DATEDIF($S$15,T42,"YM") &amp; " M"</f>
        <v>60 Y, 0 M</v>
      </c>
      <c r="T44" s="209">
        <f>DATE(YEAR(T42),MONTH(T42)-P44,DAY(T42))</f>
        <v>47484</v>
      </c>
      <c r="U44" s="15"/>
      <c r="V44" s="16"/>
      <c r="W44" s="1"/>
      <c r="X44" s="1"/>
    </row>
    <row r="45" spans="1:24" ht="18">
      <c r="A45" s="206"/>
      <c r="B45" s="60" t="s">
        <v>60</v>
      </c>
      <c r="C45" s="217"/>
      <c r="D45" s="173"/>
      <c r="E45" s="174"/>
      <c r="F45" s="215"/>
      <c r="G45" s="212"/>
      <c r="H45" s="173"/>
      <c r="I45" s="174"/>
      <c r="J45" s="214"/>
      <c r="K45" s="173"/>
      <c r="L45" s="174"/>
      <c r="M45" s="214"/>
      <c r="N45" s="208"/>
      <c r="O45" s="208"/>
      <c r="P45" s="208"/>
      <c r="Q45" s="208"/>
      <c r="R45" s="208"/>
      <c r="S45" s="208"/>
      <c r="T45" s="210"/>
      <c r="U45" s="15"/>
      <c r="V45" s="16"/>
      <c r="W45" s="1"/>
      <c r="X45" s="1"/>
    </row>
    <row r="46" spans="1:24" s="54" customFormat="1" ht="19.5" customHeight="1">
      <c r="A46" s="205">
        <f>R44</f>
        <v>0</v>
      </c>
      <c r="B46" s="57" t="s">
        <v>61</v>
      </c>
      <c r="C46" s="218"/>
      <c r="D46" s="181"/>
      <c r="E46" s="176"/>
      <c r="F46" s="176"/>
      <c r="G46" s="190" t="str">
        <f t="shared" ref="G46" si="11">IF(D46&lt;&gt;"",F46-D46+1,"0")</f>
        <v>0</v>
      </c>
      <c r="H46" s="184"/>
      <c r="I46" s="177"/>
      <c r="J46" s="186" t="str">
        <f t="shared" ref="J46" si="12">IF(H46&lt;&gt;"",I46-H46+1,"0")</f>
        <v>0</v>
      </c>
      <c r="K46" s="184"/>
      <c r="L46" s="177"/>
      <c r="M46" s="186" t="str">
        <f t="shared" ref="M46" si="13">IF(K46&lt;&gt;"",L46-K46+1,"0")</f>
        <v>0</v>
      </c>
      <c r="N46" s="150">
        <f>A46+C46+G46+J46+M46</f>
        <v>0</v>
      </c>
      <c r="O46" s="150">
        <f>IF(N46&lt;90,A46,IF(N46&gt;=90,""))</f>
        <v>0</v>
      </c>
      <c r="P46" s="150">
        <f t="shared" ref="P46" si="14">IF(Q46/30&lt;3,0,IF(Q46/30&gt;=3,Q46/30))</f>
        <v>0</v>
      </c>
      <c r="Q46" s="150">
        <f>IF(N46&lt;90,+A46,IF(N46&lt;180,90,IF(N46&lt;270,180,IF(N46&lt;360,270,IF(N46&lt;460,360,"")))))</f>
        <v>0</v>
      </c>
      <c r="R46" s="150">
        <f t="shared" ref="R46" si="15">N46-Q46</f>
        <v>0</v>
      </c>
      <c r="S46" s="150" t="str">
        <f>DATEDIF($S$15,T44,"Y") &amp; " Y, " &amp; DATEDIF($S$15,T44,"YM") &amp; " M"</f>
        <v>60 Y, 0 M</v>
      </c>
      <c r="T46" s="145">
        <f>DATE(YEAR(T44),MONTH(T44)-P46,DAY(T44))</f>
        <v>47484</v>
      </c>
      <c r="U46" s="52"/>
      <c r="V46" s="53"/>
    </row>
    <row r="47" spans="1:24" s="54" customFormat="1" ht="18">
      <c r="A47" s="206"/>
      <c r="B47" s="58" t="s">
        <v>64</v>
      </c>
      <c r="C47" s="219"/>
      <c r="D47" s="182"/>
      <c r="E47" s="183"/>
      <c r="F47" s="180"/>
      <c r="G47" s="191"/>
      <c r="H47" s="182"/>
      <c r="I47" s="183"/>
      <c r="J47" s="187"/>
      <c r="K47" s="182"/>
      <c r="L47" s="183"/>
      <c r="M47" s="187"/>
      <c r="N47" s="151"/>
      <c r="O47" s="151"/>
      <c r="P47" s="151"/>
      <c r="Q47" s="151"/>
      <c r="R47" s="151"/>
      <c r="S47" s="151"/>
      <c r="T47" s="146"/>
      <c r="U47" s="52"/>
      <c r="V47" s="53"/>
    </row>
    <row r="48" spans="1:24" ht="19.5" customHeight="1">
      <c r="A48" s="205">
        <f>R46</f>
        <v>0</v>
      </c>
      <c r="B48" s="61" t="s">
        <v>62</v>
      </c>
      <c r="C48" s="216"/>
      <c r="D48" s="171"/>
      <c r="E48" s="172"/>
      <c r="F48" s="215"/>
      <c r="G48" s="211" t="str">
        <f t="shared" ref="G48" si="16">IF(D48&lt;&gt;"",F48-D48+1,"0")</f>
        <v>0</v>
      </c>
      <c r="H48" s="171"/>
      <c r="I48" s="172"/>
      <c r="J48" s="213" t="str">
        <f t="shared" ref="J48" si="17">IF(H48&lt;&gt;"",I48-H48+1,"0")</f>
        <v>0</v>
      </c>
      <c r="K48" s="171"/>
      <c r="L48" s="172"/>
      <c r="M48" s="213" t="str">
        <f t="shared" ref="M48" si="18">IF(K48&lt;&gt;"",L48-K48+1,"0")</f>
        <v>0</v>
      </c>
      <c r="N48" s="207">
        <f>A48+C48+G48+J48+M48</f>
        <v>0</v>
      </c>
      <c r="O48" s="207">
        <f>IF(N48&lt;90,A48,IF(N48&gt;=90,""))</f>
        <v>0</v>
      </c>
      <c r="P48" s="207">
        <f t="shared" ref="P48" si="19">IF(Q48/30&lt;3,0,IF(Q48/30&gt;=3,Q48/30))</f>
        <v>0</v>
      </c>
      <c r="Q48" s="207">
        <f>IF(N48&lt;90,+A48,IF(N48&lt;180,90,IF(N48&lt;270,180,IF(N48&lt;360,270,IF(N48&lt;460,360,"")))))</f>
        <v>0</v>
      </c>
      <c r="R48" s="207">
        <f t="shared" ref="R48" si="20">N48-Q48</f>
        <v>0</v>
      </c>
      <c r="S48" s="207" t="str">
        <f>DATEDIF($S$15,T46,"Y") &amp; " Y, " &amp; DATEDIF($S$15,T46,"YM") &amp; " M"</f>
        <v>60 Y, 0 M</v>
      </c>
      <c r="T48" s="209">
        <f>DATE(YEAR(T46),MONTH(T46)-P48,DAY(T46))</f>
        <v>47484</v>
      </c>
      <c r="U48" s="15"/>
      <c r="V48" s="16"/>
      <c r="W48" s="1"/>
      <c r="X48" s="1"/>
    </row>
    <row r="49" spans="1:24" ht="18">
      <c r="A49" s="206"/>
      <c r="B49" s="60" t="s">
        <v>65</v>
      </c>
      <c r="C49" s="217"/>
      <c r="D49" s="173"/>
      <c r="E49" s="174"/>
      <c r="F49" s="215"/>
      <c r="G49" s="212"/>
      <c r="H49" s="173"/>
      <c r="I49" s="174"/>
      <c r="J49" s="214"/>
      <c r="K49" s="173"/>
      <c r="L49" s="174"/>
      <c r="M49" s="214"/>
      <c r="N49" s="208"/>
      <c r="O49" s="208"/>
      <c r="P49" s="208"/>
      <c r="Q49" s="208"/>
      <c r="R49" s="208"/>
      <c r="S49" s="208"/>
      <c r="T49" s="210"/>
      <c r="U49" s="15"/>
      <c r="V49" s="16"/>
      <c r="W49" s="1"/>
      <c r="X49" s="1"/>
    </row>
    <row r="50" spans="1:24" ht="19.5" customHeight="1">
      <c r="A50" s="205">
        <f>R48</f>
        <v>0</v>
      </c>
      <c r="B50" s="46" t="s">
        <v>63</v>
      </c>
      <c r="C50" s="166"/>
      <c r="D50" s="181"/>
      <c r="E50" s="176"/>
      <c r="F50" s="176"/>
      <c r="G50" s="190" t="str">
        <f t="shared" ref="G50" si="21">IF(D50&lt;&gt;"",F50-D50+1,"0")</f>
        <v>0</v>
      </c>
      <c r="H50" s="184"/>
      <c r="I50" s="177"/>
      <c r="J50" s="186" t="str">
        <f t="shared" ref="J50" si="22">IF(H50&lt;&gt;"",I50-H50+1,"0")</f>
        <v>0</v>
      </c>
      <c r="K50" s="184"/>
      <c r="L50" s="177"/>
      <c r="M50" s="186" t="str">
        <f t="shared" ref="M50" si="23">IF(K50&lt;&gt;"",L50-K50+1,"0")</f>
        <v>0</v>
      </c>
      <c r="N50" s="200">
        <f>A50+C50+G50+J50+M50</f>
        <v>0</v>
      </c>
      <c r="O50" s="194">
        <f>IF(N50&lt;90,A50,IF(N50&gt;=90,""))</f>
        <v>0</v>
      </c>
      <c r="P50" s="194">
        <f t="shared" ref="P50" si="24">IF(Q50/30&lt;3,0,IF(Q50/30&gt;=3,Q50/30))</f>
        <v>0</v>
      </c>
      <c r="Q50" s="194">
        <f>IF(N50&lt;90,+A50,IF(N50&lt;180,90,IF(N50&lt;270,180,IF(N50&lt;360,270,IF(N50&lt;460,360,"")))))</f>
        <v>0</v>
      </c>
      <c r="R50" s="194">
        <f t="shared" ref="R50" si="25">N50-Q50</f>
        <v>0</v>
      </c>
      <c r="S50" s="194" t="str">
        <f>DATEDIF($S$15,T48,"Y") &amp; " Y, " &amp; DATEDIF($S$15,T48,"YM") &amp; " M"</f>
        <v>60 Y, 0 M</v>
      </c>
      <c r="T50" s="195">
        <f>DATE(YEAR(T48),MONTH(T48)-P50,DAY(T48))</f>
        <v>47484</v>
      </c>
      <c r="U50" s="15"/>
      <c r="V50" s="16"/>
      <c r="W50" s="1"/>
      <c r="X50" s="1"/>
    </row>
    <row r="51" spans="1:24" ht="18">
      <c r="A51" s="206"/>
      <c r="B51" s="49" t="s">
        <v>66</v>
      </c>
      <c r="C51" s="167"/>
      <c r="D51" s="182"/>
      <c r="E51" s="183"/>
      <c r="F51" s="180"/>
      <c r="G51" s="191"/>
      <c r="H51" s="182"/>
      <c r="I51" s="183"/>
      <c r="J51" s="187"/>
      <c r="K51" s="182"/>
      <c r="L51" s="183"/>
      <c r="M51" s="187"/>
      <c r="N51" s="199"/>
      <c r="O51" s="151"/>
      <c r="P51" s="151"/>
      <c r="Q51" s="151"/>
      <c r="R51" s="151"/>
      <c r="S51" s="151"/>
      <c r="T51" s="146"/>
      <c r="U51" s="15"/>
      <c r="V51" s="16"/>
      <c r="W51" s="1"/>
      <c r="X51" s="1"/>
    </row>
    <row r="52" spans="1:24" ht="19.5" customHeight="1">
      <c r="A52" s="205">
        <f>R50</f>
        <v>0</v>
      </c>
      <c r="B52" s="59" t="s">
        <v>73</v>
      </c>
      <c r="C52" s="216"/>
      <c r="D52" s="171"/>
      <c r="E52" s="172"/>
      <c r="F52" s="215"/>
      <c r="G52" s="211" t="str">
        <f t="shared" ref="G52" si="26">IF(D52&lt;&gt;"",F52-D52+1,"0")</f>
        <v>0</v>
      </c>
      <c r="H52" s="171"/>
      <c r="I52" s="172"/>
      <c r="J52" s="213" t="str">
        <f t="shared" ref="J52" si="27">IF(H52&lt;&gt;"",I52-H52+1,"0")</f>
        <v>0</v>
      </c>
      <c r="K52" s="171"/>
      <c r="L52" s="172"/>
      <c r="M52" s="213" t="str">
        <f t="shared" ref="M52" si="28">IF(K52&lt;&gt;"",L52-K52+1,"0")</f>
        <v>0</v>
      </c>
      <c r="N52" s="207">
        <f>A52+C52+G52+J52+M52</f>
        <v>0</v>
      </c>
      <c r="O52" s="207">
        <f>IF(N52&lt;90,A52,IF(N52&gt;=90,""))</f>
        <v>0</v>
      </c>
      <c r="P52" s="207">
        <f t="shared" ref="P52" si="29">IF(Q52/30&lt;3,0,IF(Q52/30&gt;=3,Q52/30))</f>
        <v>0</v>
      </c>
      <c r="Q52" s="207">
        <f>IF(N52&lt;90,+A52,IF(N52&lt;180,90,IF(N52&lt;270,180,IF(N52&lt;360,270,IF(N52&lt;460,360,"")))))</f>
        <v>0</v>
      </c>
      <c r="R52" s="207">
        <f t="shared" ref="R52" si="30">N52-Q52</f>
        <v>0</v>
      </c>
      <c r="S52" s="207" t="str">
        <f>DATEDIF($S$15,T50,"Y") &amp; " Y, " &amp; DATEDIF($S$15,T50,"YM") &amp; " M"</f>
        <v>60 Y, 0 M</v>
      </c>
      <c r="T52" s="209">
        <f>DATE(YEAR(T50),MONTH(T50)-P52,DAY(T50))</f>
        <v>47484</v>
      </c>
      <c r="U52" s="15"/>
      <c r="V52" s="16"/>
      <c r="W52" s="1"/>
      <c r="X52" s="1"/>
    </row>
    <row r="53" spans="1:24" ht="18">
      <c r="A53" s="206"/>
      <c r="B53" s="60" t="s">
        <v>83</v>
      </c>
      <c r="C53" s="217"/>
      <c r="D53" s="173"/>
      <c r="E53" s="174"/>
      <c r="F53" s="215"/>
      <c r="G53" s="212"/>
      <c r="H53" s="173"/>
      <c r="I53" s="174"/>
      <c r="J53" s="214"/>
      <c r="K53" s="173"/>
      <c r="L53" s="174"/>
      <c r="M53" s="214"/>
      <c r="N53" s="208"/>
      <c r="O53" s="208"/>
      <c r="P53" s="208"/>
      <c r="Q53" s="208"/>
      <c r="R53" s="208"/>
      <c r="S53" s="208"/>
      <c r="T53" s="210"/>
      <c r="U53" s="15"/>
      <c r="V53" s="16"/>
      <c r="W53" s="1"/>
      <c r="X53" s="1"/>
    </row>
    <row r="54" spans="1:24" ht="19.5" customHeight="1">
      <c r="A54" s="205">
        <f>R52</f>
        <v>0</v>
      </c>
      <c r="B54" s="57" t="s">
        <v>74</v>
      </c>
      <c r="C54" s="218"/>
      <c r="D54" s="181"/>
      <c r="E54" s="176"/>
      <c r="F54" s="176"/>
      <c r="G54" s="190" t="str">
        <f t="shared" ref="G54" si="31">IF(D54&lt;&gt;"",F54-D54+1,"0")</f>
        <v>0</v>
      </c>
      <c r="H54" s="184"/>
      <c r="I54" s="177"/>
      <c r="J54" s="186" t="str">
        <f t="shared" ref="J54" si="32">IF(H54&lt;&gt;"",I54-H54+1,"0")</f>
        <v>0</v>
      </c>
      <c r="K54" s="184"/>
      <c r="L54" s="177"/>
      <c r="M54" s="186" t="str">
        <f t="shared" ref="M54" si="33">IF(K54&lt;&gt;"",L54-K54+1,"0")</f>
        <v>0</v>
      </c>
      <c r="N54" s="150">
        <f>A54+C54+G54+J54+M54</f>
        <v>0</v>
      </c>
      <c r="O54" s="150">
        <f>IF(N54&lt;90,A54,IF(N54&gt;=90,""))</f>
        <v>0</v>
      </c>
      <c r="P54" s="150">
        <f t="shared" ref="P54" si="34">IF(Q54/30&lt;3,0,IF(Q54/30&gt;=3,Q54/30))</f>
        <v>0</v>
      </c>
      <c r="Q54" s="150">
        <f>IF(N54&lt;90,+A54,IF(N54&lt;180,90,IF(N54&lt;270,180,IF(N54&lt;360,270,IF(N54&lt;460,360,"")))))</f>
        <v>0</v>
      </c>
      <c r="R54" s="150">
        <f t="shared" ref="R54" si="35">N54-Q54</f>
        <v>0</v>
      </c>
      <c r="S54" s="150" t="str">
        <f>DATEDIF($S$15,T52,"Y") &amp; " Y, " &amp; DATEDIF($S$15,T52,"YM") &amp; " M"</f>
        <v>60 Y, 0 M</v>
      </c>
      <c r="T54" s="145">
        <f>DATE(YEAR(T52),MONTH(T52)-P54,DAY(T52))</f>
        <v>47484</v>
      </c>
      <c r="U54" s="15"/>
      <c r="V54" s="16"/>
      <c r="W54" s="1"/>
      <c r="X54" s="1"/>
    </row>
    <row r="55" spans="1:24" ht="18">
      <c r="A55" s="206"/>
      <c r="B55" s="58" t="s">
        <v>84</v>
      </c>
      <c r="C55" s="219"/>
      <c r="D55" s="182"/>
      <c r="E55" s="183"/>
      <c r="F55" s="180"/>
      <c r="G55" s="191"/>
      <c r="H55" s="182"/>
      <c r="I55" s="183"/>
      <c r="J55" s="187"/>
      <c r="K55" s="182"/>
      <c r="L55" s="183"/>
      <c r="M55" s="187"/>
      <c r="N55" s="151"/>
      <c r="O55" s="151"/>
      <c r="P55" s="151"/>
      <c r="Q55" s="151"/>
      <c r="R55" s="151"/>
      <c r="S55" s="151"/>
      <c r="T55" s="146"/>
      <c r="U55" s="15"/>
      <c r="V55" s="16"/>
      <c r="W55" s="1"/>
      <c r="X55" s="1"/>
    </row>
    <row r="56" spans="1:24" ht="19.5" customHeight="1">
      <c r="A56" s="205">
        <f>R54</f>
        <v>0</v>
      </c>
      <c r="B56" s="61" t="s">
        <v>75</v>
      </c>
      <c r="C56" s="216"/>
      <c r="D56" s="171"/>
      <c r="E56" s="172"/>
      <c r="F56" s="215"/>
      <c r="G56" s="211" t="str">
        <f t="shared" ref="G56" si="36">IF(D56&lt;&gt;"",F56-D56+1,"0")</f>
        <v>0</v>
      </c>
      <c r="H56" s="171"/>
      <c r="I56" s="172"/>
      <c r="J56" s="213" t="str">
        <f t="shared" ref="J56" si="37">IF(H56&lt;&gt;"",I56-H56+1,"0")</f>
        <v>0</v>
      </c>
      <c r="K56" s="171"/>
      <c r="L56" s="172"/>
      <c r="M56" s="213" t="str">
        <f t="shared" ref="M56" si="38">IF(K56&lt;&gt;"",L56-K56+1,"0")</f>
        <v>0</v>
      </c>
      <c r="N56" s="207">
        <f>A56+C56+G56+J56+M56</f>
        <v>0</v>
      </c>
      <c r="O56" s="207">
        <f>IF(N56&lt;90,A56,IF(N56&gt;=90,""))</f>
        <v>0</v>
      </c>
      <c r="P56" s="207">
        <f t="shared" ref="P56" si="39">IF(Q56/30&lt;3,0,IF(Q56/30&gt;=3,Q56/30))</f>
        <v>0</v>
      </c>
      <c r="Q56" s="207">
        <f>IF(N56&lt;90,+A56,IF(N56&lt;180,90,IF(N56&lt;270,180,IF(N56&lt;360,270,IF(N56&lt;460,360,"")))))</f>
        <v>0</v>
      </c>
      <c r="R56" s="207">
        <f t="shared" ref="R56" si="40">N56-Q56</f>
        <v>0</v>
      </c>
      <c r="S56" s="207" t="str">
        <f>DATEDIF($S$15,T54,"Y") &amp; " Y, " &amp; DATEDIF($S$15,T54,"YM") &amp; " M"</f>
        <v>60 Y, 0 M</v>
      </c>
      <c r="T56" s="209">
        <f>DATE(YEAR(T54),MONTH(T54)-P56,DAY(T54))</f>
        <v>47484</v>
      </c>
      <c r="U56" s="15"/>
      <c r="V56" s="16"/>
      <c r="W56" s="1"/>
      <c r="X56" s="1"/>
    </row>
    <row r="57" spans="1:24" ht="18">
      <c r="A57" s="206"/>
      <c r="B57" s="60" t="s">
        <v>85</v>
      </c>
      <c r="C57" s="217"/>
      <c r="D57" s="173"/>
      <c r="E57" s="174"/>
      <c r="F57" s="215"/>
      <c r="G57" s="212"/>
      <c r="H57" s="173"/>
      <c r="I57" s="174"/>
      <c r="J57" s="214"/>
      <c r="K57" s="173"/>
      <c r="L57" s="174"/>
      <c r="M57" s="214"/>
      <c r="N57" s="208"/>
      <c r="O57" s="208"/>
      <c r="P57" s="208"/>
      <c r="Q57" s="208"/>
      <c r="R57" s="208"/>
      <c r="S57" s="208"/>
      <c r="T57" s="210"/>
      <c r="U57" s="15"/>
      <c r="V57" s="16"/>
      <c r="W57" s="1"/>
      <c r="X57" s="1"/>
    </row>
    <row r="58" spans="1:24" ht="19.5" customHeight="1">
      <c r="A58" s="205">
        <f>R56</f>
        <v>0</v>
      </c>
      <c r="B58" s="46" t="s">
        <v>76</v>
      </c>
      <c r="C58" s="166"/>
      <c r="D58" s="181"/>
      <c r="E58" s="176"/>
      <c r="F58" s="176"/>
      <c r="G58" s="190" t="str">
        <f t="shared" ref="G58" si="41">IF(D58&lt;&gt;"",F58-D58+1,"0")</f>
        <v>0</v>
      </c>
      <c r="H58" s="184"/>
      <c r="I58" s="177"/>
      <c r="J58" s="186" t="str">
        <f t="shared" ref="J58" si="42">IF(H58&lt;&gt;"",I58-H58+1,"0")</f>
        <v>0</v>
      </c>
      <c r="K58" s="184"/>
      <c r="L58" s="177"/>
      <c r="M58" s="186" t="str">
        <f t="shared" ref="M58" si="43">IF(K58&lt;&gt;"",L58-K58+1,"0")</f>
        <v>0</v>
      </c>
      <c r="N58" s="200">
        <f>A58+C58+G58+J58+M58</f>
        <v>0</v>
      </c>
      <c r="O58" s="194">
        <f>IF(N58&lt;90,A58,IF(N58&gt;=90,""))</f>
        <v>0</v>
      </c>
      <c r="P58" s="194">
        <f t="shared" ref="P58" si="44">IF(Q58/30&lt;3,0,IF(Q58/30&gt;=3,Q58/30))</f>
        <v>0</v>
      </c>
      <c r="Q58" s="194">
        <f>IF(N58&lt;90,+A58,IF(N58&lt;180,90,IF(N58&lt;270,180,IF(N58&lt;360,270,IF(N58&lt;460,360,"")))))</f>
        <v>0</v>
      </c>
      <c r="R58" s="194">
        <f t="shared" ref="R58" si="45">N58-Q58</f>
        <v>0</v>
      </c>
      <c r="S58" s="194" t="str">
        <f>DATEDIF($S$15,T56,"Y") &amp; " Y, " &amp; DATEDIF($S$15,T56,"YM") &amp; " M"</f>
        <v>60 Y, 0 M</v>
      </c>
      <c r="T58" s="195">
        <f>DATE(YEAR(T56),MONTH(T56)-P58,DAY(T56))</f>
        <v>47484</v>
      </c>
      <c r="U58" s="15"/>
      <c r="V58" s="16"/>
      <c r="W58" s="1"/>
      <c r="X58" s="1"/>
    </row>
    <row r="59" spans="1:24" ht="18">
      <c r="A59" s="206"/>
      <c r="B59" s="49" t="s">
        <v>86</v>
      </c>
      <c r="C59" s="167"/>
      <c r="D59" s="182"/>
      <c r="E59" s="183"/>
      <c r="F59" s="180"/>
      <c r="G59" s="191"/>
      <c r="H59" s="182"/>
      <c r="I59" s="183"/>
      <c r="J59" s="187"/>
      <c r="K59" s="182"/>
      <c r="L59" s="183"/>
      <c r="M59" s="187"/>
      <c r="N59" s="199"/>
      <c r="O59" s="151"/>
      <c r="P59" s="151"/>
      <c r="Q59" s="151"/>
      <c r="R59" s="151"/>
      <c r="S59" s="151"/>
      <c r="T59" s="146"/>
      <c r="U59" s="15"/>
      <c r="V59" s="16"/>
      <c r="W59" s="1"/>
      <c r="X59" s="1"/>
    </row>
    <row r="60" spans="1:24" ht="19.5" customHeight="1">
      <c r="A60" s="205">
        <f>R58</f>
        <v>0</v>
      </c>
      <c r="B60" s="59" t="s">
        <v>77</v>
      </c>
      <c r="C60" s="216"/>
      <c r="D60" s="171"/>
      <c r="E60" s="172"/>
      <c r="F60" s="215"/>
      <c r="G60" s="211" t="str">
        <f t="shared" ref="G60" si="46">IF(D60&lt;&gt;"",F60-D60+1,"0")</f>
        <v>0</v>
      </c>
      <c r="H60" s="171"/>
      <c r="I60" s="172"/>
      <c r="J60" s="213" t="str">
        <f t="shared" ref="J60" si="47">IF(H60&lt;&gt;"",I60-H60+1,"0")</f>
        <v>0</v>
      </c>
      <c r="K60" s="171"/>
      <c r="L60" s="172"/>
      <c r="M60" s="213" t="str">
        <f t="shared" ref="M60" si="48">IF(K60&lt;&gt;"",L60-K60+1,"0")</f>
        <v>0</v>
      </c>
      <c r="N60" s="207">
        <f>A60+C60+G60+J60+M60</f>
        <v>0</v>
      </c>
      <c r="O60" s="207">
        <f>IF(N60&lt;90,A60,IF(N60&gt;=90,""))</f>
        <v>0</v>
      </c>
      <c r="P60" s="207">
        <f t="shared" ref="P60" si="49">IF(Q60/30&lt;3,0,IF(Q60/30&gt;=3,Q60/30))</f>
        <v>0</v>
      </c>
      <c r="Q60" s="207">
        <f>IF(N60&lt;90,+A60,IF(N60&lt;180,90,IF(N60&lt;270,180,IF(N60&lt;360,270,IF(N60&lt;460,360,"")))))</f>
        <v>0</v>
      </c>
      <c r="R60" s="207">
        <f t="shared" ref="R60" si="50">N60-Q60</f>
        <v>0</v>
      </c>
      <c r="S60" s="207" t="str">
        <f>DATEDIF($S$15,T58,"Y") &amp; " Y, " &amp; DATEDIF($S$15,T58,"YM") &amp; " M"</f>
        <v>60 Y, 0 M</v>
      </c>
      <c r="T60" s="209">
        <f>DATE(YEAR(T58),MONTH(T58)-P60,DAY(T58))</f>
        <v>47484</v>
      </c>
      <c r="U60" s="15"/>
      <c r="V60" s="16"/>
      <c r="W60" s="1"/>
      <c r="X60" s="1"/>
    </row>
    <row r="61" spans="1:24" ht="18">
      <c r="A61" s="206"/>
      <c r="B61" s="60" t="s">
        <v>87</v>
      </c>
      <c r="C61" s="217"/>
      <c r="D61" s="173"/>
      <c r="E61" s="174"/>
      <c r="F61" s="215"/>
      <c r="G61" s="212"/>
      <c r="H61" s="173"/>
      <c r="I61" s="174"/>
      <c r="J61" s="214"/>
      <c r="K61" s="173"/>
      <c r="L61" s="174"/>
      <c r="M61" s="214"/>
      <c r="N61" s="208"/>
      <c r="O61" s="208"/>
      <c r="P61" s="208"/>
      <c r="Q61" s="208"/>
      <c r="R61" s="208"/>
      <c r="S61" s="208"/>
      <c r="T61" s="210"/>
      <c r="U61" s="15"/>
      <c r="V61" s="16"/>
      <c r="W61" s="1"/>
      <c r="X61" s="1"/>
    </row>
    <row r="62" spans="1:24" ht="19.5" customHeight="1">
      <c r="A62" s="205">
        <f>R60</f>
        <v>0</v>
      </c>
      <c r="B62" s="57" t="s">
        <v>78</v>
      </c>
      <c r="C62" s="218"/>
      <c r="D62" s="181"/>
      <c r="E62" s="176"/>
      <c r="F62" s="176"/>
      <c r="G62" s="190" t="str">
        <f t="shared" ref="G62" si="51">IF(D62&lt;&gt;"",F62-D62+1,"0")</f>
        <v>0</v>
      </c>
      <c r="H62" s="184"/>
      <c r="I62" s="177"/>
      <c r="J62" s="186" t="str">
        <f t="shared" ref="J62" si="52">IF(H62&lt;&gt;"",I62-H62+1,"0")</f>
        <v>0</v>
      </c>
      <c r="K62" s="184"/>
      <c r="L62" s="177"/>
      <c r="M62" s="186" t="str">
        <f t="shared" ref="M62" si="53">IF(K62&lt;&gt;"",L62-K62+1,"0")</f>
        <v>0</v>
      </c>
      <c r="N62" s="150">
        <f>A62+C62+G62+J62+M62</f>
        <v>0</v>
      </c>
      <c r="O62" s="150">
        <f>IF(N62&lt;90,A62,IF(N62&gt;=90,""))</f>
        <v>0</v>
      </c>
      <c r="P62" s="150">
        <f t="shared" ref="P62" si="54">IF(Q62/30&lt;3,0,IF(Q62/30&gt;=3,Q62/30))</f>
        <v>0</v>
      </c>
      <c r="Q62" s="150">
        <f>IF(N62&lt;90,+A62,IF(N62&lt;180,90,IF(N62&lt;270,180,IF(N62&lt;360,270,IF(N62&lt;460,360,"")))))</f>
        <v>0</v>
      </c>
      <c r="R62" s="150">
        <f t="shared" ref="R62" si="55">N62-Q62</f>
        <v>0</v>
      </c>
      <c r="S62" s="150" t="str">
        <f>DATEDIF($S$15,T60,"Y") &amp; " Y, " &amp; DATEDIF($S$15,T60,"YM") &amp; " M"</f>
        <v>60 Y, 0 M</v>
      </c>
      <c r="T62" s="145">
        <f>DATE(YEAR(T60),MONTH(T60)-P62,DAY(T60))</f>
        <v>47484</v>
      </c>
      <c r="U62" s="15"/>
      <c r="V62" s="16"/>
      <c r="W62" s="1"/>
      <c r="X62" s="1"/>
    </row>
    <row r="63" spans="1:24" ht="18">
      <c r="A63" s="206"/>
      <c r="B63" s="58" t="s">
        <v>88</v>
      </c>
      <c r="C63" s="219"/>
      <c r="D63" s="182"/>
      <c r="E63" s="183"/>
      <c r="F63" s="180"/>
      <c r="G63" s="191"/>
      <c r="H63" s="182"/>
      <c r="I63" s="183"/>
      <c r="J63" s="187"/>
      <c r="K63" s="182"/>
      <c r="L63" s="183"/>
      <c r="M63" s="187"/>
      <c r="N63" s="151"/>
      <c r="O63" s="151"/>
      <c r="P63" s="151"/>
      <c r="Q63" s="151"/>
      <c r="R63" s="151"/>
      <c r="S63" s="151"/>
      <c r="T63" s="146"/>
      <c r="U63" s="15"/>
      <c r="V63" s="16"/>
      <c r="W63" s="1"/>
      <c r="X63" s="1"/>
    </row>
    <row r="64" spans="1:24" ht="19.5" customHeight="1">
      <c r="A64" s="205">
        <f>R62</f>
        <v>0</v>
      </c>
      <c r="B64" s="61" t="s">
        <v>79</v>
      </c>
      <c r="C64" s="216"/>
      <c r="D64" s="171"/>
      <c r="E64" s="172"/>
      <c r="F64" s="215"/>
      <c r="G64" s="211" t="str">
        <f t="shared" ref="G64" si="56">IF(D64&lt;&gt;"",F64-D64+1,"0")</f>
        <v>0</v>
      </c>
      <c r="H64" s="171"/>
      <c r="I64" s="172"/>
      <c r="J64" s="213" t="str">
        <f t="shared" ref="J64" si="57">IF(H64&lt;&gt;"",I64-H64+1,"0")</f>
        <v>0</v>
      </c>
      <c r="K64" s="171"/>
      <c r="L64" s="172"/>
      <c r="M64" s="213" t="str">
        <f t="shared" ref="M64" si="58">IF(K64&lt;&gt;"",L64-K64+1,"0")</f>
        <v>0</v>
      </c>
      <c r="N64" s="207">
        <f>A64+C64+G64+J64+M64</f>
        <v>0</v>
      </c>
      <c r="O64" s="207">
        <f>IF(N64&lt;90,A64,IF(N64&gt;=90,""))</f>
        <v>0</v>
      </c>
      <c r="P64" s="207">
        <f t="shared" ref="P64" si="59">IF(Q64/30&lt;3,0,IF(Q64/30&gt;=3,Q64/30))</f>
        <v>0</v>
      </c>
      <c r="Q64" s="207">
        <f>IF(N64&lt;90,+A64,IF(N64&lt;180,90,IF(N64&lt;270,180,IF(N64&lt;360,270,IF(N64&lt;460,360,"")))))</f>
        <v>0</v>
      </c>
      <c r="R64" s="207">
        <f t="shared" ref="R64" si="60">N64-Q64</f>
        <v>0</v>
      </c>
      <c r="S64" s="207" t="str">
        <f>DATEDIF($S$15,T62,"Y") &amp; " Y, " &amp; DATEDIF($S$15,T62,"YM") &amp; " M"</f>
        <v>60 Y, 0 M</v>
      </c>
      <c r="T64" s="209">
        <f>DATE(YEAR(T62),MONTH(T62)-P64,DAY(T62))</f>
        <v>47484</v>
      </c>
      <c r="U64" s="15"/>
      <c r="V64" s="16"/>
      <c r="W64" s="1"/>
      <c r="X64" s="1"/>
    </row>
    <row r="65" spans="1:24" ht="18">
      <c r="A65" s="206"/>
      <c r="B65" s="60" t="s">
        <v>89</v>
      </c>
      <c r="C65" s="217"/>
      <c r="D65" s="173"/>
      <c r="E65" s="174"/>
      <c r="F65" s="215"/>
      <c r="G65" s="212"/>
      <c r="H65" s="173"/>
      <c r="I65" s="174"/>
      <c r="J65" s="214"/>
      <c r="K65" s="173"/>
      <c r="L65" s="174"/>
      <c r="M65" s="214"/>
      <c r="N65" s="208"/>
      <c r="O65" s="208"/>
      <c r="P65" s="208"/>
      <c r="Q65" s="208"/>
      <c r="R65" s="208"/>
      <c r="S65" s="208"/>
      <c r="T65" s="210"/>
      <c r="U65" s="15"/>
      <c r="V65" s="16"/>
      <c r="W65" s="1"/>
      <c r="X65" s="1"/>
    </row>
    <row r="66" spans="1:24" ht="19.5" customHeight="1">
      <c r="A66" s="205">
        <f>R64</f>
        <v>0</v>
      </c>
      <c r="B66" s="46" t="s">
        <v>80</v>
      </c>
      <c r="C66" s="166"/>
      <c r="D66" s="181"/>
      <c r="E66" s="176"/>
      <c r="F66" s="176"/>
      <c r="G66" s="190" t="str">
        <f t="shared" ref="G66" si="61">IF(D66&lt;&gt;"",F66-D66+1,"0")</f>
        <v>0</v>
      </c>
      <c r="H66" s="184"/>
      <c r="I66" s="177"/>
      <c r="J66" s="186" t="str">
        <f t="shared" ref="J66" si="62">IF(H66&lt;&gt;"",I66-H66+1,"0")</f>
        <v>0</v>
      </c>
      <c r="K66" s="184"/>
      <c r="L66" s="177"/>
      <c r="M66" s="186" t="str">
        <f t="shared" ref="M66" si="63">IF(K66&lt;&gt;"",L66-K66+1,"0")</f>
        <v>0</v>
      </c>
      <c r="N66" s="200">
        <f>A66+C66+G66+J66+M66</f>
        <v>0</v>
      </c>
      <c r="O66" s="194">
        <f>IF(N66&lt;90,A66,IF(N66&gt;=90,""))</f>
        <v>0</v>
      </c>
      <c r="P66" s="194">
        <f t="shared" ref="P66" si="64">IF(Q66/30&lt;3,0,IF(Q66/30&gt;=3,Q66/30))</f>
        <v>0</v>
      </c>
      <c r="Q66" s="194">
        <f>IF(N66&lt;90,+A66,IF(N66&lt;180,90,IF(N66&lt;270,180,IF(N66&lt;360,270,IF(N66&lt;460,360,"")))))</f>
        <v>0</v>
      </c>
      <c r="R66" s="194">
        <f t="shared" ref="R66" si="65">N66-Q66</f>
        <v>0</v>
      </c>
      <c r="S66" s="194" t="str">
        <f>DATEDIF($S$15,T64,"Y") &amp; " Y, " &amp; DATEDIF($S$15,T64,"YM") &amp; " M"</f>
        <v>60 Y, 0 M</v>
      </c>
      <c r="T66" s="195">
        <f>DATE(YEAR(T64),MONTH(T64)-P66,DAY(T64))</f>
        <v>47484</v>
      </c>
      <c r="U66" s="15"/>
      <c r="V66" s="16"/>
      <c r="W66" s="1"/>
      <c r="X66" s="1"/>
    </row>
    <row r="67" spans="1:24" ht="18">
      <c r="A67" s="206"/>
      <c r="B67" s="49" t="s">
        <v>90</v>
      </c>
      <c r="C67" s="167"/>
      <c r="D67" s="182"/>
      <c r="E67" s="183"/>
      <c r="F67" s="180"/>
      <c r="G67" s="191"/>
      <c r="H67" s="182"/>
      <c r="I67" s="183"/>
      <c r="J67" s="187"/>
      <c r="K67" s="182"/>
      <c r="L67" s="183"/>
      <c r="M67" s="187"/>
      <c r="N67" s="199"/>
      <c r="O67" s="151"/>
      <c r="P67" s="151"/>
      <c r="Q67" s="151"/>
      <c r="R67" s="151"/>
      <c r="S67" s="151"/>
      <c r="T67" s="146"/>
      <c r="U67" s="15"/>
      <c r="V67" s="16"/>
      <c r="W67" s="1"/>
      <c r="X67" s="1"/>
    </row>
    <row r="68" spans="1:24" s="54" customFormat="1" ht="19.5" customHeight="1">
      <c r="A68" s="205">
        <f>R66</f>
        <v>0</v>
      </c>
      <c r="B68" s="59" t="s">
        <v>81</v>
      </c>
      <c r="C68" s="216"/>
      <c r="D68" s="171"/>
      <c r="E68" s="172"/>
      <c r="F68" s="215"/>
      <c r="G68" s="211" t="str">
        <f t="shared" ref="G68" si="66">IF(D68&lt;&gt;"",F68-D68+1,"0")</f>
        <v>0</v>
      </c>
      <c r="H68" s="171"/>
      <c r="I68" s="172"/>
      <c r="J68" s="213" t="str">
        <f t="shared" ref="J68" si="67">IF(H68&lt;&gt;"",I68-H68+1,"0")</f>
        <v>0</v>
      </c>
      <c r="K68" s="171"/>
      <c r="L68" s="172"/>
      <c r="M68" s="213" t="str">
        <f t="shared" ref="M68" si="68">IF(K68&lt;&gt;"",L68-K68+1,"0")</f>
        <v>0</v>
      </c>
      <c r="N68" s="207">
        <f>A68+C68+G68+J68+M68</f>
        <v>0</v>
      </c>
      <c r="O68" s="207">
        <f>IF(N68&lt;90,A68,IF(N68&gt;=90,""))</f>
        <v>0</v>
      </c>
      <c r="P68" s="207">
        <f t="shared" ref="P68" si="69">IF(Q68/30&lt;3,0,IF(Q68/30&gt;=3,Q68/30))</f>
        <v>0</v>
      </c>
      <c r="Q68" s="207">
        <f>IF(N68&lt;90,+A68,IF(N68&lt;180,90,IF(N68&lt;270,180,IF(N68&lt;360,270,IF(N68&lt;460,360,"")))))</f>
        <v>0</v>
      </c>
      <c r="R68" s="207">
        <f t="shared" ref="R68" si="70">N68-Q68</f>
        <v>0</v>
      </c>
      <c r="S68" s="207" t="str">
        <f>DATEDIF($S$15,T66,"Y") &amp; " Y, " &amp; DATEDIF($S$15,T66,"YM") &amp; " M"</f>
        <v>60 Y, 0 M</v>
      </c>
      <c r="T68" s="209">
        <f>DATE(YEAR(T66),MONTH(T66)-P68,DAY(T66))</f>
        <v>47484</v>
      </c>
      <c r="U68" s="52"/>
      <c r="V68" s="53"/>
    </row>
    <row r="69" spans="1:24" s="54" customFormat="1" ht="18">
      <c r="A69" s="206"/>
      <c r="B69" s="60" t="s">
        <v>91</v>
      </c>
      <c r="C69" s="217"/>
      <c r="D69" s="173"/>
      <c r="E69" s="174"/>
      <c r="F69" s="215"/>
      <c r="G69" s="212"/>
      <c r="H69" s="173"/>
      <c r="I69" s="174"/>
      <c r="J69" s="214"/>
      <c r="K69" s="173"/>
      <c r="L69" s="174"/>
      <c r="M69" s="214"/>
      <c r="N69" s="208"/>
      <c r="O69" s="208"/>
      <c r="P69" s="208"/>
      <c r="Q69" s="208"/>
      <c r="R69" s="208"/>
      <c r="S69" s="208"/>
      <c r="T69" s="210"/>
      <c r="U69" s="52"/>
      <c r="V69" s="53"/>
    </row>
    <row r="70" spans="1:24" s="54" customFormat="1" ht="19.5" customHeight="1">
      <c r="A70" s="205">
        <f>R68</f>
        <v>0</v>
      </c>
      <c r="B70" s="71" t="s">
        <v>82</v>
      </c>
      <c r="C70" s="218"/>
      <c r="D70" s="181"/>
      <c r="E70" s="176"/>
      <c r="F70" s="176"/>
      <c r="G70" s="190" t="str">
        <f t="shared" ref="G70" si="71">IF(D70&lt;&gt;"",F70-D70+1,"0")</f>
        <v>0</v>
      </c>
      <c r="H70" s="181"/>
      <c r="I70" s="176"/>
      <c r="J70" s="186" t="str">
        <f t="shared" ref="J70" si="72">IF(H70&lt;&gt;"",I70-H70+1,"0")</f>
        <v>0</v>
      </c>
      <c r="K70" s="181"/>
      <c r="L70" s="176"/>
      <c r="M70" s="186" t="str">
        <f t="shared" ref="M70" si="73">IF(K70&lt;&gt;"",L70-K70+1,"0")</f>
        <v>0</v>
      </c>
      <c r="N70" s="194">
        <f>A70+C70+G70+J70+M70</f>
        <v>0</v>
      </c>
      <c r="O70" s="194">
        <f>IF(N70&lt;90,A70,IF(N70&gt;=90,""))</f>
        <v>0</v>
      </c>
      <c r="P70" s="194">
        <f t="shared" ref="P70" si="74">IF(Q70/30&lt;3,0,IF(Q70/30&gt;=3,Q70/30))</f>
        <v>0</v>
      </c>
      <c r="Q70" s="194">
        <f>IF(N70&lt;90,+A70,IF(N70&lt;180,90,IF(N70&lt;270,180,IF(N70&lt;360,270,IF(N70&lt;460,360,"")))))</f>
        <v>0</v>
      </c>
      <c r="R70" s="194">
        <f t="shared" ref="R70" si="75">N70-Q70</f>
        <v>0</v>
      </c>
      <c r="S70" s="194" t="str">
        <f>DATEDIF($S$15,T68,"Y") &amp; " Y, " &amp; DATEDIF($S$15,T68,"YM") &amp; " M"</f>
        <v>60 Y, 0 M</v>
      </c>
      <c r="T70" s="195">
        <f>DATE(YEAR(T68),MONTH(T68)-P70,DAY(T68))</f>
        <v>47484</v>
      </c>
      <c r="U70" s="52"/>
      <c r="V70" s="53"/>
    </row>
    <row r="71" spans="1:24" s="70" customFormat="1" ht="18.75" thickBot="1">
      <c r="A71" s="206"/>
      <c r="B71" s="72" t="s">
        <v>92</v>
      </c>
      <c r="C71" s="224"/>
      <c r="D71" s="220"/>
      <c r="E71" s="221"/>
      <c r="F71" s="221"/>
      <c r="G71" s="222"/>
      <c r="H71" s="220"/>
      <c r="I71" s="221"/>
      <c r="J71" s="223"/>
      <c r="K71" s="220"/>
      <c r="L71" s="221"/>
      <c r="M71" s="223"/>
      <c r="N71" s="226"/>
      <c r="O71" s="226"/>
      <c r="P71" s="226"/>
      <c r="Q71" s="226"/>
      <c r="R71" s="226"/>
      <c r="S71" s="226"/>
      <c r="T71" s="227"/>
      <c r="U71" s="68"/>
      <c r="V71" s="69"/>
    </row>
    <row r="72" spans="1:24" s="225" customFormat="1" ht="28.5" customHeight="1">
      <c r="A72" s="66"/>
      <c r="B72" s="225" t="str">
        <f>IF(T70=S3,"DOES NOT QUALIFY FOR NDAA","")</f>
        <v>DOES NOT QUALIFY FOR NDAA</v>
      </c>
    </row>
    <row r="73" spans="1:24" ht="15" hidden="1" customHeight="1"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4" ht="107.25" hidden="1" customHeight="1"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4" ht="15" hidden="1" customHeight="1">
      <c r="G75" s="1"/>
    </row>
  </sheetData>
  <sheetProtection algorithmName="SHA-512" hashValue="++4ZrDUOX1i7BsUyDAF5SX6aTG2HHsP6dFj3Ou40lNOTgweiWR19jtC4mq4u3dacXCCkEjCkMKAxuDtErMOf0w==" saltValue="N4aasBgxe19IayLXomgVRQ==" spinCount="100000" sheet="1" objects="1" scenarios="1"/>
  <protectedRanges>
    <protectedRange sqref="D16:D19 D20:E21 D26:D27 D30:D31 D34:D35 D24:E25 D28:E29 D32:E33 B16:C49 D38:D39 D42:D43 D46:D47 D36:E37 D40:E41 D44:E45 D48:E49 B50:F67 B68:D71 F68:F71 H16:I71 K16:L71 D22:D23 F16:F49" name="Range2"/>
  </protectedRanges>
  <mergeCells count="532">
    <mergeCell ref="B72:XFD72"/>
    <mergeCell ref="L68:L69"/>
    <mergeCell ref="M68:M69"/>
    <mergeCell ref="N68:N69"/>
    <mergeCell ref="O68:O69"/>
    <mergeCell ref="P68:P69"/>
    <mergeCell ref="Q68:Q69"/>
    <mergeCell ref="R68:R69"/>
    <mergeCell ref="S68:S69"/>
    <mergeCell ref="T68:T69"/>
    <mergeCell ref="M70:M71"/>
    <mergeCell ref="N70:N71"/>
    <mergeCell ref="O70:O71"/>
    <mergeCell ref="P70:P71"/>
    <mergeCell ref="Q70:Q71"/>
    <mergeCell ref="R70:R71"/>
    <mergeCell ref="S70:S71"/>
    <mergeCell ref="T70:T71"/>
    <mergeCell ref="K70:K71"/>
    <mergeCell ref="L70:L71"/>
    <mergeCell ref="T64:T65"/>
    <mergeCell ref="C62:C63"/>
    <mergeCell ref="D62:E63"/>
    <mergeCell ref="F62:F63"/>
    <mergeCell ref="G62:G63"/>
    <mergeCell ref="A68:A69"/>
    <mergeCell ref="C68:C69"/>
    <mergeCell ref="D68:E69"/>
    <mergeCell ref="F68:F69"/>
    <mergeCell ref="G68:G69"/>
    <mergeCell ref="H68:H69"/>
    <mergeCell ref="I68:I69"/>
    <mergeCell ref="J68:J69"/>
    <mergeCell ref="K68:K69"/>
    <mergeCell ref="L62:L63"/>
    <mergeCell ref="I56:I57"/>
    <mergeCell ref="J56:J57"/>
    <mergeCell ref="K56:K57"/>
    <mergeCell ref="Q56:Q57"/>
    <mergeCell ref="R62:R63"/>
    <mergeCell ref="S62:S63"/>
    <mergeCell ref="T62:T63"/>
    <mergeCell ref="A64:A65"/>
    <mergeCell ref="C64:C65"/>
    <mergeCell ref="D64:E65"/>
    <mergeCell ref="F64:F65"/>
    <mergeCell ref="G64:G65"/>
    <mergeCell ref="H64:H65"/>
    <mergeCell ref="I64:I65"/>
    <mergeCell ref="J64:J65"/>
    <mergeCell ref="K64:K65"/>
    <mergeCell ref="L64:L65"/>
    <mergeCell ref="M64:M65"/>
    <mergeCell ref="N64:N65"/>
    <mergeCell ref="O64:O65"/>
    <mergeCell ref="P64:P65"/>
    <mergeCell ref="Q64:Q65"/>
    <mergeCell ref="R64:R65"/>
    <mergeCell ref="T58:T59"/>
    <mergeCell ref="T56:T57"/>
    <mergeCell ref="R56:R57"/>
    <mergeCell ref="S56:S57"/>
    <mergeCell ref="N58:N59"/>
    <mergeCell ref="O58:O59"/>
    <mergeCell ref="P58:P59"/>
    <mergeCell ref="Q58:Q59"/>
    <mergeCell ref="R58:R59"/>
    <mergeCell ref="S58:S59"/>
    <mergeCell ref="P56:P57"/>
    <mergeCell ref="L58:L59"/>
    <mergeCell ref="M58:M59"/>
    <mergeCell ref="A60:A61"/>
    <mergeCell ref="C60:C61"/>
    <mergeCell ref="D60:E61"/>
    <mergeCell ref="F60:F61"/>
    <mergeCell ref="H60:H61"/>
    <mergeCell ref="I60:I61"/>
    <mergeCell ref="J60:J61"/>
    <mergeCell ref="K60:K61"/>
    <mergeCell ref="L60:L61"/>
    <mergeCell ref="D58:E59"/>
    <mergeCell ref="F58:F59"/>
    <mergeCell ref="G58:G59"/>
    <mergeCell ref="H58:H59"/>
    <mergeCell ref="A58:A59"/>
    <mergeCell ref="C58:C59"/>
    <mergeCell ref="T60:T61"/>
    <mergeCell ref="K66:K67"/>
    <mergeCell ref="L66:L67"/>
    <mergeCell ref="M66:M67"/>
    <mergeCell ref="N66:N67"/>
    <mergeCell ref="O66:O67"/>
    <mergeCell ref="P66:P67"/>
    <mergeCell ref="Q66:Q67"/>
    <mergeCell ref="R66:R67"/>
    <mergeCell ref="T66:T67"/>
    <mergeCell ref="M60:M61"/>
    <mergeCell ref="N60:N61"/>
    <mergeCell ref="O60:O61"/>
    <mergeCell ref="S66:S67"/>
    <mergeCell ref="P60:P61"/>
    <mergeCell ref="Q60:Q61"/>
    <mergeCell ref="R60:R61"/>
    <mergeCell ref="S60:S61"/>
    <mergeCell ref="S64:S65"/>
    <mergeCell ref="M62:M63"/>
    <mergeCell ref="N62:N63"/>
    <mergeCell ref="O62:O63"/>
    <mergeCell ref="P62:P63"/>
    <mergeCell ref="Q62:Q63"/>
    <mergeCell ref="T50:T51"/>
    <mergeCell ref="H52:H53"/>
    <mergeCell ref="A54:A55"/>
    <mergeCell ref="C54:C55"/>
    <mergeCell ref="D54:E55"/>
    <mergeCell ref="F54:F55"/>
    <mergeCell ref="G54:G55"/>
    <mergeCell ref="H54:H55"/>
    <mergeCell ref="I54:I55"/>
    <mergeCell ref="J54:J55"/>
    <mergeCell ref="K54:K55"/>
    <mergeCell ref="L54:L55"/>
    <mergeCell ref="M54:M55"/>
    <mergeCell ref="N54:N55"/>
    <mergeCell ref="O54:O55"/>
    <mergeCell ref="P54:P55"/>
    <mergeCell ref="Q54:Q55"/>
    <mergeCell ref="R54:R55"/>
    <mergeCell ref="S54:S55"/>
    <mergeCell ref="C50:C51"/>
    <mergeCell ref="D50:E51"/>
    <mergeCell ref="T54:T55"/>
    <mergeCell ref="P52:P53"/>
    <mergeCell ref="C52:C53"/>
    <mergeCell ref="D52:E53"/>
    <mergeCell ref="F52:F53"/>
    <mergeCell ref="T48:T49"/>
    <mergeCell ref="Q52:Q53"/>
    <mergeCell ref="R52:R53"/>
    <mergeCell ref="S52:S53"/>
    <mergeCell ref="T52:T53"/>
    <mergeCell ref="K50:K51"/>
    <mergeCell ref="L50:L51"/>
    <mergeCell ref="M50:M51"/>
    <mergeCell ref="N50:N51"/>
    <mergeCell ref="O50:O51"/>
    <mergeCell ref="P50:P51"/>
    <mergeCell ref="Q50:Q51"/>
    <mergeCell ref="R50:R51"/>
    <mergeCell ref="S50:S51"/>
    <mergeCell ref="C48:C49"/>
    <mergeCell ref="F50:F51"/>
    <mergeCell ref="G50:G51"/>
    <mergeCell ref="H50:H51"/>
    <mergeCell ref="J50:J51"/>
    <mergeCell ref="A70:A71"/>
    <mergeCell ref="D70:E71"/>
    <mergeCell ref="F70:F71"/>
    <mergeCell ref="G70:G71"/>
    <mergeCell ref="H70:H71"/>
    <mergeCell ref="I70:I71"/>
    <mergeCell ref="J70:J71"/>
    <mergeCell ref="C70:C71"/>
    <mergeCell ref="A66:A67"/>
    <mergeCell ref="C66:C67"/>
    <mergeCell ref="D66:E67"/>
    <mergeCell ref="F66:F67"/>
    <mergeCell ref="G66:G67"/>
    <mergeCell ref="H66:H67"/>
    <mergeCell ref="I66:I67"/>
    <mergeCell ref="J66:J67"/>
    <mergeCell ref="C56:C57"/>
    <mergeCell ref="D56:E57"/>
    <mergeCell ref="F56:F57"/>
    <mergeCell ref="A62:A63"/>
    <mergeCell ref="A56:A57"/>
    <mergeCell ref="C46:C47"/>
    <mergeCell ref="I52:I53"/>
    <mergeCell ref="J52:J53"/>
    <mergeCell ref="K52:K53"/>
    <mergeCell ref="A52:A53"/>
    <mergeCell ref="A50:A51"/>
    <mergeCell ref="I50:I51"/>
    <mergeCell ref="G60:G61"/>
    <mergeCell ref="I58:I59"/>
    <mergeCell ref="J58:J59"/>
    <mergeCell ref="K58:K59"/>
    <mergeCell ref="H62:H63"/>
    <mergeCell ref="I62:I63"/>
    <mergeCell ref="J62:J63"/>
    <mergeCell ref="K62:K63"/>
    <mergeCell ref="L52:L53"/>
    <mergeCell ref="M52:M53"/>
    <mergeCell ref="N52:N53"/>
    <mergeCell ref="O52:O53"/>
    <mergeCell ref="L56:L57"/>
    <mergeCell ref="G52:G53"/>
    <mergeCell ref="M46:M47"/>
    <mergeCell ref="N46:N47"/>
    <mergeCell ref="O46:O47"/>
    <mergeCell ref="G46:G47"/>
    <mergeCell ref="H46:H47"/>
    <mergeCell ref="I46:I47"/>
    <mergeCell ref="J46:J47"/>
    <mergeCell ref="K46:K47"/>
    <mergeCell ref="L46:L47"/>
    <mergeCell ref="M56:M57"/>
    <mergeCell ref="N56:N57"/>
    <mergeCell ref="O56:O57"/>
    <mergeCell ref="G56:G57"/>
    <mergeCell ref="H56:H57"/>
    <mergeCell ref="P46:P47"/>
    <mergeCell ref="Q46:Q47"/>
    <mergeCell ref="R46:R47"/>
    <mergeCell ref="S46:S47"/>
    <mergeCell ref="T46:T47"/>
    <mergeCell ref="A48:A49"/>
    <mergeCell ref="D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A46:A47"/>
    <mergeCell ref="D46:E47"/>
    <mergeCell ref="F46:F47"/>
    <mergeCell ref="N44:N45"/>
    <mergeCell ref="O44:O45"/>
    <mergeCell ref="P44:P45"/>
    <mergeCell ref="Q44:Q45"/>
    <mergeCell ref="R44:R45"/>
    <mergeCell ref="S44:S45"/>
    <mergeCell ref="T44:T45"/>
    <mergeCell ref="A44:A45"/>
    <mergeCell ref="G44:G45"/>
    <mergeCell ref="J44:J45"/>
    <mergeCell ref="M44:M45"/>
    <mergeCell ref="D44:E45"/>
    <mergeCell ref="F44:F45"/>
    <mergeCell ref="H44:H45"/>
    <mergeCell ref="I44:I45"/>
    <mergeCell ref="K44:K45"/>
    <mergeCell ref="L44:L45"/>
    <mergeCell ref="C44:C45"/>
    <mergeCell ref="A16:A17"/>
    <mergeCell ref="Q40:Q41"/>
    <mergeCell ref="Q42:Q43"/>
    <mergeCell ref="Q18:Q19"/>
    <mergeCell ref="Q20:Q21"/>
    <mergeCell ref="Q22:Q23"/>
    <mergeCell ref="Q24:Q25"/>
    <mergeCell ref="Q26:Q27"/>
    <mergeCell ref="Q28:Q29"/>
    <mergeCell ref="Q30:Q31"/>
    <mergeCell ref="Q32:Q33"/>
    <mergeCell ref="Q34:Q35"/>
    <mergeCell ref="Q36:Q37"/>
    <mergeCell ref="Q38:Q39"/>
    <mergeCell ref="A40:A41"/>
    <mergeCell ref="A42:A43"/>
    <mergeCell ref="A18:A19"/>
    <mergeCell ref="A20:A21"/>
    <mergeCell ref="A24:A25"/>
    <mergeCell ref="A26:A27"/>
    <mergeCell ref="A28:A29"/>
    <mergeCell ref="A30:A31"/>
    <mergeCell ref="A32:A33"/>
    <mergeCell ref="A34:A35"/>
    <mergeCell ref="I34:I35"/>
    <mergeCell ref="J34:J35"/>
    <mergeCell ref="J32:J33"/>
    <mergeCell ref="L24:L25"/>
    <mergeCell ref="K24:K25"/>
    <mergeCell ref="J24:J25"/>
    <mergeCell ref="I24:I25"/>
    <mergeCell ref="J22:J23"/>
    <mergeCell ref="K22:K23"/>
    <mergeCell ref="L22:L23"/>
    <mergeCell ref="A22:A23"/>
    <mergeCell ref="J28:J29"/>
    <mergeCell ref="K32:K33"/>
    <mergeCell ref="L32:L33"/>
    <mergeCell ref="M32:M33"/>
    <mergeCell ref="N32:N33"/>
    <mergeCell ref="L26:L27"/>
    <mergeCell ref="K26:K27"/>
    <mergeCell ref="J26:J27"/>
    <mergeCell ref="I28:I29"/>
    <mergeCell ref="I30:I31"/>
    <mergeCell ref="I32:I33"/>
    <mergeCell ref="M22:M23"/>
    <mergeCell ref="N22:N23"/>
    <mergeCell ref="L30:L31"/>
    <mergeCell ref="K30:K31"/>
    <mergeCell ref="A38:A39"/>
    <mergeCell ref="F34:F35"/>
    <mergeCell ref="D34:E35"/>
    <mergeCell ref="C34:C35"/>
    <mergeCell ref="C36:C37"/>
    <mergeCell ref="C38:C39"/>
    <mergeCell ref="C26:C27"/>
    <mergeCell ref="C28:C29"/>
    <mergeCell ref="C30:C31"/>
    <mergeCell ref="C32:C33"/>
    <mergeCell ref="A36:A37"/>
    <mergeCell ref="O22:O23"/>
    <mergeCell ref="P22:P23"/>
    <mergeCell ref="R22:R23"/>
    <mergeCell ref="R28:R29"/>
    <mergeCell ref="P28:P29"/>
    <mergeCell ref="O28:O29"/>
    <mergeCell ref="P32:P33"/>
    <mergeCell ref="N30:N31"/>
    <mergeCell ref="M30:M31"/>
    <mergeCell ref="R26:R27"/>
    <mergeCell ref="P26:P27"/>
    <mergeCell ref="O26:O27"/>
    <mergeCell ref="N26:N27"/>
    <mergeCell ref="M26:M27"/>
    <mergeCell ref="R24:R25"/>
    <mergeCell ref="P24:P25"/>
    <mergeCell ref="O24:O25"/>
    <mergeCell ref="N24:N25"/>
    <mergeCell ref="M24:M25"/>
    <mergeCell ref="P34:P35"/>
    <mergeCell ref="R34:R35"/>
    <mergeCell ref="M28:M29"/>
    <mergeCell ref="L28:L29"/>
    <mergeCell ref="K28:K29"/>
    <mergeCell ref="K34:K35"/>
    <mergeCell ref="L34:L35"/>
    <mergeCell ref="M34:M35"/>
    <mergeCell ref="N34:N35"/>
    <mergeCell ref="O34:O35"/>
    <mergeCell ref="P30:P31"/>
    <mergeCell ref="O30:O31"/>
    <mergeCell ref="O32:O33"/>
    <mergeCell ref="N28:N29"/>
    <mergeCell ref="T28:T29"/>
    <mergeCell ref="T26:T27"/>
    <mergeCell ref="S26:S27"/>
    <mergeCell ref="T40:T41"/>
    <mergeCell ref="T38:T39"/>
    <mergeCell ref="T36:T37"/>
    <mergeCell ref="T34:T35"/>
    <mergeCell ref="T32:T33"/>
    <mergeCell ref="S36:S37"/>
    <mergeCell ref="S34:S35"/>
    <mergeCell ref="S32:S33"/>
    <mergeCell ref="S30:S31"/>
    <mergeCell ref="S28:S29"/>
    <mergeCell ref="S38:S39"/>
    <mergeCell ref="S40:S41"/>
    <mergeCell ref="K40:K41"/>
    <mergeCell ref="L40:L41"/>
    <mergeCell ref="M40:M41"/>
    <mergeCell ref="I38:I39"/>
    <mergeCell ref="J38:J39"/>
    <mergeCell ref="K38:K39"/>
    <mergeCell ref="L38:L39"/>
    <mergeCell ref="M38:M39"/>
    <mergeCell ref="T30:T31"/>
    <mergeCell ref="J36:J37"/>
    <mergeCell ref="K36:K37"/>
    <mergeCell ref="L36:L37"/>
    <mergeCell ref="M36:M37"/>
    <mergeCell ref="R32:R33"/>
    <mergeCell ref="R30:R31"/>
    <mergeCell ref="J30:J31"/>
    <mergeCell ref="N36:N37"/>
    <mergeCell ref="O36:O37"/>
    <mergeCell ref="P36:P37"/>
    <mergeCell ref="R36:R37"/>
    <mergeCell ref="N38:N39"/>
    <mergeCell ref="O38:O39"/>
    <mergeCell ref="P38:P39"/>
    <mergeCell ref="R38:R39"/>
    <mergeCell ref="T24:T25"/>
    <mergeCell ref="S24:S25"/>
    <mergeCell ref="D22:E23"/>
    <mergeCell ref="F22:F23"/>
    <mergeCell ref="G22:G23"/>
    <mergeCell ref="N40:N41"/>
    <mergeCell ref="O40:O41"/>
    <mergeCell ref="P40:P41"/>
    <mergeCell ref="R40:R41"/>
    <mergeCell ref="G26:G27"/>
    <mergeCell ref="G28:G29"/>
    <mergeCell ref="G30:G31"/>
    <mergeCell ref="G32:G33"/>
    <mergeCell ref="G34:G35"/>
    <mergeCell ref="I26:I27"/>
    <mergeCell ref="H26:H27"/>
    <mergeCell ref="I36:I37"/>
    <mergeCell ref="H28:H29"/>
    <mergeCell ref="H30:H31"/>
    <mergeCell ref="H32:H33"/>
    <mergeCell ref="H34:H35"/>
    <mergeCell ref="H36:H37"/>
    <mergeCell ref="S22:S23"/>
    <mergeCell ref="T22:T23"/>
    <mergeCell ref="P42:P43"/>
    <mergeCell ref="R42:R43"/>
    <mergeCell ref="S42:S43"/>
    <mergeCell ref="T42:T43"/>
    <mergeCell ref="D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K42:K43"/>
    <mergeCell ref="L42:L43"/>
    <mergeCell ref="M42:M43"/>
    <mergeCell ref="N42:N43"/>
    <mergeCell ref="O42:O43"/>
    <mergeCell ref="F42:F43"/>
    <mergeCell ref="G42:G43"/>
    <mergeCell ref="H42:H43"/>
    <mergeCell ref="J42:J43"/>
    <mergeCell ref="D42:E43"/>
    <mergeCell ref="D36:E37"/>
    <mergeCell ref="D38:E39"/>
    <mergeCell ref="D40:E41"/>
    <mergeCell ref="F36:F37"/>
    <mergeCell ref="F38:F39"/>
    <mergeCell ref="F40:F41"/>
    <mergeCell ref="G40:G41"/>
    <mergeCell ref="H40:H41"/>
    <mergeCell ref="G36:G37"/>
    <mergeCell ref="G38:G39"/>
    <mergeCell ref="H38:H39"/>
    <mergeCell ref="I42:I43"/>
    <mergeCell ref="I40:I41"/>
    <mergeCell ref="J40:J41"/>
    <mergeCell ref="C40:C41"/>
    <mergeCell ref="C42:C43"/>
    <mergeCell ref="D20:E21"/>
    <mergeCell ref="F20:F21"/>
    <mergeCell ref="G20:G21"/>
    <mergeCell ref="H20:H21"/>
    <mergeCell ref="I20:I21"/>
    <mergeCell ref="F26:F27"/>
    <mergeCell ref="F28:F29"/>
    <mergeCell ref="F30:F31"/>
    <mergeCell ref="F32:F33"/>
    <mergeCell ref="D26:E27"/>
    <mergeCell ref="D28:E29"/>
    <mergeCell ref="D30:E31"/>
    <mergeCell ref="D32:E33"/>
    <mergeCell ref="H22:H23"/>
    <mergeCell ref="I22:I23"/>
    <mergeCell ref="D24:E25"/>
    <mergeCell ref="F24:F25"/>
    <mergeCell ref="G24:G25"/>
    <mergeCell ref="H24:H25"/>
    <mergeCell ref="C20:C21"/>
    <mergeCell ref="C22:C23"/>
    <mergeCell ref="C24:C25"/>
    <mergeCell ref="B5:F6"/>
    <mergeCell ref="B7:F8"/>
    <mergeCell ref="B9:F10"/>
    <mergeCell ref="G9:L10"/>
    <mergeCell ref="M5:R8"/>
    <mergeCell ref="C16:C17"/>
    <mergeCell ref="C18:C19"/>
    <mergeCell ref="R18:R19"/>
    <mergeCell ref="G5:I6"/>
    <mergeCell ref="Q16:Q17"/>
    <mergeCell ref="C11:C12"/>
    <mergeCell ref="G7:I8"/>
    <mergeCell ref="P16:P17"/>
    <mergeCell ref="R16:R17"/>
    <mergeCell ref="S16:S17"/>
    <mergeCell ref="T16:T17"/>
    <mergeCell ref="T18:T19"/>
    <mergeCell ref="N20:N21"/>
    <mergeCell ref="O20:O21"/>
    <mergeCell ref="P20:P21"/>
    <mergeCell ref="R20:R21"/>
    <mergeCell ref="S20:S21"/>
    <mergeCell ref="T20:T21"/>
    <mergeCell ref="S18:S19"/>
    <mergeCell ref="G3:M4"/>
    <mergeCell ref="J20:J21"/>
    <mergeCell ref="K20:K21"/>
    <mergeCell ref="L20:L21"/>
    <mergeCell ref="M20:M21"/>
    <mergeCell ref="I16:I17"/>
    <mergeCell ref="H13:J13"/>
    <mergeCell ref="K13:M13"/>
    <mergeCell ref="O16:O17"/>
    <mergeCell ref="N11:T12"/>
    <mergeCell ref="S1:T2"/>
    <mergeCell ref="L1:R2"/>
    <mergeCell ref="S3:T4"/>
    <mergeCell ref="S9:T10"/>
    <mergeCell ref="M9:R10"/>
    <mergeCell ref="B1:F2"/>
    <mergeCell ref="G1:I2"/>
    <mergeCell ref="B13:C13"/>
    <mergeCell ref="D16:E17"/>
    <mergeCell ref="D14:E14"/>
    <mergeCell ref="D12:M12"/>
    <mergeCell ref="D13:G13"/>
    <mergeCell ref="F16:F17"/>
    <mergeCell ref="G16:G17"/>
    <mergeCell ref="J16:J17"/>
    <mergeCell ref="K16:K17"/>
    <mergeCell ref="L16:L17"/>
    <mergeCell ref="M16:M17"/>
    <mergeCell ref="N16:N17"/>
    <mergeCell ref="N13:T13"/>
    <mergeCell ref="H16:H17"/>
    <mergeCell ref="B3:F4"/>
    <mergeCell ref="N3:R4"/>
    <mergeCell ref="S5:T8"/>
  </mergeCells>
  <conditionalFormatting sqref="S9">
    <cfRule type="cellIs" dxfId="6" priority="46" operator="lessThan">
      <formula>$S$5</formula>
    </cfRule>
  </conditionalFormatting>
  <pageMargins left="0" right="0" top="0.5" bottom="0.5" header="0.3" footer="0.3"/>
  <pageSetup scale="40" orientation="portrait" r:id="rId1"/>
  <headerFooter>
    <oddHeader>&amp;C&amp;"NEW TIMES,Bold"&amp;20UNOFFICIAL NDAA CALCULATION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0" id="{82CA8311-F9A2-4F27-A0CC-2DA84ED7CF47}">
            <xm:f>condforms!E1=1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G9 G3 G1 G5 G7:H8</xm:sqref>
        </x14:conditionalFormatting>
        <x14:conditionalFormatting xmlns:xm="http://schemas.microsoft.com/office/excel/2006/main">
          <x14:cfRule type="expression" priority="21" id="{9890586E-050C-4AF2-82B8-F91563D5950F}">
            <xm:f>condforms!A48=1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A70 A68</xm:sqref>
        </x14:conditionalFormatting>
        <x14:conditionalFormatting xmlns:xm="http://schemas.microsoft.com/office/excel/2006/main">
          <x14:cfRule type="expression" priority="754" id="{9890586E-050C-4AF2-82B8-F91563D5950F}">
            <xm:f>condforms!A1=1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A24:C24 B23 A20:E20 B19 A22:C22 B21 A26:C26 B25 A28:C28 B27 A30:C30 B29 A32:C32 B31 A34:C34 B33 A36:C36 B35 A38:C38 B37 A40:C40 B39 A42:C42 B41 B43 A18:M18 B17 D17:M17 D19:M19 B45 A44:C44 D21:E21 B47 A46:C46 B49 A48:C48 F20:M21 A50:C50 B51 B53 B52:C52 B55 B63 B71 A54:C54 A62:C62 B70:C70 B57 B65 A56:C56 A64:C64 A58:C58 B66:C66 B59 B67 B61 B69 B60:C60 B68:C68 A13:M16 A11:B12 D11:M12 D22:M71 A1:M10</xm:sqref>
        </x14:conditionalFormatting>
        <x14:conditionalFormatting xmlns:xm="http://schemas.microsoft.com/office/excel/2006/main">
          <x14:cfRule type="expression" priority="12" id="{F8C2C36A-4568-48D0-B5C0-0E05B291420B}">
            <xm:f>condforms!A50=1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A52 A60</xm:sqref>
        </x14:conditionalFormatting>
        <x14:conditionalFormatting xmlns:xm="http://schemas.microsoft.com/office/excel/2006/main">
          <x14:cfRule type="expression" priority="9" id="{BA9B3F61-E333-4F63-9EB5-DE26964C5AD2}">
            <xm:f>condforms!A56=1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A66</xm:sqref>
        </x14:conditionalFormatting>
        <x14:conditionalFormatting xmlns:xm="http://schemas.microsoft.com/office/excel/2006/main">
          <x14:cfRule type="expression" priority="1" id="{3E04BE55-9F55-4A19-8061-0B4C057BFC0D}">
            <xm:f>condforms!C12=1</xm:f>
            <x14:dxf>
              <fill>
                <gradientFill type="path" left="0.5" right="0.5" top="0.5" bottom="0.5">
                  <stop position="0">
                    <color theme="0"/>
                  </stop>
                  <stop position="1">
                    <color rgb="FF00EE00"/>
                  </stop>
                </gradientFill>
              </fill>
            </x14:dxf>
          </x14:cfRule>
          <xm:sqref>C11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C5:G5"/>
  <sheetViews>
    <sheetView workbookViewId="0"/>
  </sheetViews>
  <sheetFormatPr defaultRowHeight="15"/>
  <sheetData>
    <row r="5" spans="3:7">
      <c r="C5">
        <v>1</v>
      </c>
      <c r="D5">
        <v>1</v>
      </c>
      <c r="E5">
        <v>1</v>
      </c>
      <c r="F5">
        <v>1</v>
      </c>
      <c r="G5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S1:T2"/>
  <sheetViews>
    <sheetView workbookViewId="0">
      <selection activeCell="C11" sqref="C11"/>
    </sheetView>
  </sheetViews>
  <sheetFormatPr defaultRowHeight="15"/>
  <sheetData>
    <row r="1" spans="19:20">
      <c r="S1">
        <v>1</v>
      </c>
      <c r="T1">
        <v>1</v>
      </c>
    </row>
    <row r="2" spans="19:20">
      <c r="S2">
        <v>1</v>
      </c>
      <c r="T2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30"/>
  <sheetViews>
    <sheetView workbookViewId="0">
      <selection activeCell="A4" sqref="A4"/>
    </sheetView>
  </sheetViews>
  <sheetFormatPr defaultRowHeight="15" zeroHeight="1"/>
  <cols>
    <col min="1" max="1" width="16.28515625" style="65" customWidth="1"/>
  </cols>
  <sheetData>
    <row r="1" spans="1:1">
      <c r="A1" s="65" t="s">
        <v>72</v>
      </c>
    </row>
    <row r="2" spans="1:1">
      <c r="A2" s="65" t="s">
        <v>67</v>
      </c>
    </row>
    <row r="3" spans="1:1">
      <c r="A3" s="65" t="s">
        <v>68</v>
      </c>
    </row>
    <row r="4" spans="1:1">
      <c r="A4" s="65" t="s">
        <v>70</v>
      </c>
    </row>
    <row r="5" spans="1:1">
      <c r="A5" s="65" t="s">
        <v>69</v>
      </c>
    </row>
    <row r="6" spans="1:1">
      <c r="A6" s="65" t="s">
        <v>71</v>
      </c>
    </row>
    <row r="7" spans="1:1">
      <c r="A7" s="65" t="s">
        <v>56</v>
      </c>
    </row>
    <row r="8" spans="1:1">
      <c r="A8" s="65" t="s">
        <v>50</v>
      </c>
    </row>
    <row r="9" spans="1:1">
      <c r="A9" s="65" t="s">
        <v>54</v>
      </c>
    </row>
    <row r="10" spans="1:1">
      <c r="A10" s="65" t="s">
        <v>49</v>
      </c>
    </row>
    <row r="11" spans="1:1">
      <c r="A11" s="65" t="s">
        <v>55</v>
      </c>
    </row>
    <row r="12" spans="1:1">
      <c r="A12" s="65" t="s">
        <v>57</v>
      </c>
    </row>
    <row r="13" spans="1:1">
      <c r="A13" s="65" t="s">
        <v>58</v>
      </c>
    </row>
    <row r="14" spans="1:1">
      <c r="A14" s="65" t="s">
        <v>52</v>
      </c>
    </row>
    <row r="15" spans="1:1">
      <c r="A15" s="65" t="s">
        <v>53</v>
      </c>
    </row>
    <row r="16" spans="1:1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</sheetData>
  <sortState ref="A2:A16">
    <sortCondition ref="A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Early Retirement Data</vt:lpstr>
      <vt:lpstr>condform</vt:lpstr>
      <vt:lpstr>condforms</vt:lpstr>
      <vt:lpstr>Type of Letter</vt:lpstr>
    </vt:vector>
  </TitlesOfParts>
  <Company>NMCI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willo.whitfield</dc:creator>
  <cp:lastModifiedBy>chanel.j.henderson.mil</cp:lastModifiedBy>
  <cp:lastPrinted>2024-06-13T16:27:45Z</cp:lastPrinted>
  <dcterms:created xsi:type="dcterms:W3CDTF">2012-02-10T19:47:29Z</dcterms:created>
  <dcterms:modified xsi:type="dcterms:W3CDTF">2024-11-05T20:44:40Z</dcterms:modified>
</cp:coreProperties>
</file>