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trice.hernandez\Documents\"/>
    </mc:Choice>
  </mc:AlternateContent>
  <bookViews>
    <workbookView xWindow="0" yWindow="630" windowWidth="28800" windowHeight="12090" activeTab="1"/>
  </bookViews>
  <sheets>
    <sheet name="Rules" sheetId="2" r:id="rId1"/>
    <sheet name="Dates" sheetId="5" r:id="rId2"/>
  </sheets>
  <calcPr calcId="162913"/>
</workbook>
</file>

<file path=xl/calcChain.xml><?xml version="1.0" encoding="utf-8"?>
<calcChain xmlns="http://schemas.openxmlformats.org/spreadsheetml/2006/main">
  <c r="D42" i="5" l="1"/>
  <c r="G44" i="5" s="1"/>
  <c r="B41" i="5"/>
  <c r="D38" i="5"/>
  <c r="H38" i="5" s="1"/>
  <c r="B37" i="5"/>
  <c r="D34" i="5"/>
  <c r="F36" i="5" s="1"/>
  <c r="B33" i="5"/>
  <c r="D30" i="5"/>
  <c r="F32" i="5" s="1"/>
  <c r="B29" i="5"/>
  <c r="D26" i="5"/>
  <c r="G28" i="5" s="1"/>
  <c r="D22" i="5"/>
  <c r="G24" i="5"/>
  <c r="B21" i="5"/>
  <c r="D18" i="5"/>
  <c r="F20" i="5"/>
  <c r="B17" i="5"/>
  <c r="D14" i="5"/>
  <c r="E16" i="5" s="1"/>
  <c r="B13" i="5"/>
  <c r="D10" i="5"/>
  <c r="E12" i="5" s="1"/>
  <c r="D6" i="5"/>
  <c r="E8" i="5" s="1"/>
  <c r="H22" i="5"/>
  <c r="K24" i="5" s="1"/>
  <c r="F24" i="5"/>
  <c r="H26" i="5"/>
  <c r="I28" i="5" s="1"/>
  <c r="F28" i="5"/>
  <c r="E32" i="5"/>
  <c r="G32" i="5"/>
  <c r="G40" i="5"/>
  <c r="H42" i="5"/>
  <c r="I44" i="5" s="1"/>
  <c r="J44" i="5"/>
  <c r="F44" i="5"/>
  <c r="E24" i="5"/>
  <c r="E28" i="5"/>
  <c r="H30" i="5"/>
  <c r="J32" i="5" s="1"/>
  <c r="E36" i="5"/>
  <c r="E44" i="5"/>
  <c r="E20" i="5"/>
  <c r="G16" i="5"/>
  <c r="K44" i="5"/>
  <c r="F12" i="5"/>
  <c r="G12" i="5"/>
  <c r="R22" i="5"/>
  <c r="R6" i="5"/>
  <c r="R14" i="5"/>
  <c r="R16" i="5" s="1"/>
  <c r="P14" i="5"/>
  <c r="P16" i="5" s="1"/>
  <c r="M14" i="5" s="1"/>
  <c r="R34" i="5"/>
  <c r="R36" i="5" s="1"/>
  <c r="H18" i="5"/>
  <c r="K20" i="5" s="1"/>
  <c r="G20" i="5"/>
  <c r="I32" i="5"/>
  <c r="R10" i="5"/>
  <c r="R12" i="5" s="1"/>
  <c r="R42" i="5"/>
  <c r="T30" i="5"/>
  <c r="T14" i="5"/>
  <c r="R30" i="5"/>
  <c r="R32" i="5" s="1"/>
  <c r="H6" i="5"/>
  <c r="I8" i="5" s="1"/>
  <c r="H10" i="5"/>
  <c r="P6" i="5"/>
  <c r="G8" i="5"/>
  <c r="T18" i="5"/>
  <c r="P30" i="5"/>
  <c r="P32" i="5" s="1"/>
  <c r="M30" i="5" s="1"/>
  <c r="T34" i="5"/>
  <c r="P42" i="5"/>
  <c r="P44" i="5" s="1"/>
  <c r="M42" i="5" s="1"/>
  <c r="R18" i="5"/>
  <c r="R20" i="5" s="1"/>
  <c r="P22" i="5"/>
  <c r="P24" i="5" s="1"/>
  <c r="M22" i="5" s="1"/>
  <c r="P18" i="5"/>
  <c r="P20" i="5" s="1"/>
  <c r="M18" i="5" s="1"/>
  <c r="R38" i="5"/>
  <c r="P38" i="5"/>
  <c r="P40" i="5" s="1"/>
  <c r="M38" i="5" s="1"/>
  <c r="J24" i="5"/>
  <c r="I24" i="5"/>
  <c r="T26" i="5"/>
  <c r="T10" i="5"/>
  <c r="T42" i="5"/>
  <c r="R44" i="5"/>
  <c r="R26" i="5"/>
  <c r="R28" i="5" s="1"/>
  <c r="I12" i="5"/>
  <c r="J12" i="5"/>
  <c r="K12" i="5"/>
  <c r="J20" i="5"/>
  <c r="J8" i="5"/>
  <c r="K8" i="5"/>
  <c r="J40" i="5" l="1"/>
  <c r="I40" i="5"/>
  <c r="K40" i="5"/>
  <c r="P10" i="5"/>
  <c r="P12" i="5" s="1"/>
  <c r="M10" i="5" s="1"/>
  <c r="K32" i="5"/>
  <c r="H34" i="5"/>
  <c r="F16" i="5"/>
  <c r="K28" i="5"/>
  <c r="H14" i="5"/>
  <c r="J28" i="5"/>
  <c r="G36" i="5"/>
  <c r="F40" i="5"/>
  <c r="I20" i="5"/>
  <c r="T22" i="5"/>
  <c r="R24" i="5" s="1"/>
  <c r="F8" i="5"/>
  <c r="T38" i="5"/>
  <c r="R40" i="5" s="1"/>
  <c r="E40" i="5"/>
  <c r="T6" i="5"/>
  <c r="R8" i="5" s="1"/>
  <c r="P8" i="5" s="1"/>
  <c r="M6" i="5" s="1"/>
  <c r="P34" i="5"/>
  <c r="P36" i="5" s="1"/>
  <c r="M34" i="5" s="1"/>
  <c r="P26" i="5"/>
  <c r="P28" i="5" s="1"/>
  <c r="M26" i="5" s="1"/>
  <c r="J16" i="5" l="1"/>
  <c r="K16" i="5"/>
  <c r="I16" i="5"/>
  <c r="K36" i="5"/>
  <c r="J36" i="5"/>
  <c r="I36" i="5"/>
</calcChain>
</file>

<file path=xl/sharedStrings.xml><?xml version="1.0" encoding="utf-8"?>
<sst xmlns="http://schemas.openxmlformats.org/spreadsheetml/2006/main" count="139" uniqueCount="60">
  <si>
    <t>Days</t>
  </si>
  <si>
    <t>Years</t>
  </si>
  <si>
    <t>Months</t>
  </si>
  <si>
    <r>
      <t xml:space="preserve">Enter the "Start Date" for the </t>
    </r>
    <r>
      <rPr>
        <b/>
        <sz val="10"/>
        <color indexed="10"/>
        <rFont val="Arial Unicode MS"/>
        <family val="2"/>
      </rPr>
      <t>FIRST</t>
    </r>
    <r>
      <rPr>
        <sz val="10"/>
        <rFont val="Arial Unicode MS"/>
        <family val="2"/>
      </rPr>
      <t xml:space="preserve"> period of Sea Duty.</t>
    </r>
  </si>
  <si>
    <r>
      <t xml:space="preserve">Enter the "Stop Date" for the </t>
    </r>
    <r>
      <rPr>
        <b/>
        <sz val="10"/>
        <color indexed="10"/>
        <rFont val="Arial Unicode MS"/>
        <family val="2"/>
      </rPr>
      <t>FIRST</t>
    </r>
    <r>
      <rPr>
        <sz val="10"/>
        <rFont val="Arial Unicode MS"/>
        <family val="2"/>
      </rPr>
      <t xml:space="preserve"> period of Sea Duty.</t>
    </r>
  </si>
  <si>
    <r>
      <t xml:space="preserve">Enter the "Start Date" for the </t>
    </r>
    <r>
      <rPr>
        <b/>
        <sz val="10"/>
        <color indexed="10"/>
        <rFont val="Arial Unicode MS"/>
        <family val="2"/>
      </rPr>
      <t>SECOND</t>
    </r>
    <r>
      <rPr>
        <sz val="10"/>
        <rFont val="Arial Unicode MS"/>
        <family val="2"/>
      </rPr>
      <t xml:space="preserve"> period of Sea Duty.</t>
    </r>
  </si>
  <si>
    <r>
      <t xml:space="preserve">Enter the "Stop Date" for the </t>
    </r>
    <r>
      <rPr>
        <b/>
        <sz val="10"/>
        <color indexed="10"/>
        <rFont val="Arial Unicode MS"/>
        <family val="2"/>
      </rPr>
      <t>SECOND</t>
    </r>
    <r>
      <rPr>
        <sz val="10"/>
        <rFont val="Arial Unicode MS"/>
        <family val="2"/>
      </rPr>
      <t xml:space="preserve"> period of Sea Duty.</t>
    </r>
  </si>
  <si>
    <t>Basic Rules from CG Pay Manual, Chapter 4, Section C:</t>
  </si>
  <si>
    <t>The rate of pay is $100 per month, based on a 30-day month.  (Prorated for periods less than 30 days.)</t>
  </si>
  <si>
    <t>Permanently assigned to a Career Sea Pay eligible vessel.</t>
  </si>
  <si>
    <t>a.</t>
  </si>
  <si>
    <t>b.</t>
  </si>
  <si>
    <t>c.</t>
  </si>
  <si>
    <t>d.</t>
  </si>
  <si>
    <r>
      <t xml:space="preserve">Career Sea </t>
    </r>
    <r>
      <rPr>
        <b/>
        <sz val="11"/>
        <color indexed="60"/>
        <rFont val="Arial Unicode MS"/>
        <family val="2"/>
      </rPr>
      <t>Time</t>
    </r>
    <r>
      <rPr>
        <sz val="11"/>
        <rFont val="Arial Unicode MS"/>
        <family val="2"/>
      </rPr>
      <t xml:space="preserve"> counts for Premium when:</t>
    </r>
  </si>
  <si>
    <t>Permanently assigned to a ship-based staff and is not embarked on a Career Sea Pay eligible vessel.</t>
  </si>
  <si>
    <t>e.</t>
  </si>
  <si>
    <t>Temporarily assigned ashore due to:  Limited Duty, HUMS, Hospitalization, or Sick Leave.</t>
  </si>
  <si>
    <t>f.</t>
  </si>
  <si>
    <t>Incurs deductable time due to:  UA, Confinement, Non-Performance of Duty (i.e. Civil Arrest) , or Absence due to Misconduct.</t>
  </si>
  <si>
    <t>g.</t>
  </si>
  <si>
    <r>
      <t xml:space="preserve">Payable to members </t>
    </r>
    <r>
      <rPr>
        <b/>
        <sz val="11"/>
        <color indexed="60"/>
        <rFont val="Arial Unicode MS"/>
        <family val="2"/>
      </rPr>
      <t>E-4</t>
    </r>
    <r>
      <rPr>
        <sz val="11"/>
        <rFont val="Arial Unicode MS"/>
        <family val="2"/>
      </rPr>
      <t xml:space="preserve"> through </t>
    </r>
    <r>
      <rPr>
        <b/>
        <sz val="11"/>
        <color indexed="60"/>
        <rFont val="Arial Unicode MS"/>
        <family val="2"/>
      </rPr>
      <t>O-6</t>
    </r>
    <r>
      <rPr>
        <sz val="11"/>
        <rFont val="Arial Unicode MS"/>
        <family val="2"/>
      </rPr>
      <t>.</t>
    </r>
  </si>
  <si>
    <r>
      <t xml:space="preserve">Career Sea Pay Premium begins on </t>
    </r>
    <r>
      <rPr>
        <b/>
        <sz val="11"/>
        <color indexed="60"/>
        <rFont val="Arial Unicode MS"/>
        <family val="2"/>
      </rPr>
      <t>DAY 1</t>
    </r>
    <r>
      <rPr>
        <sz val="11"/>
        <rFont val="Arial Unicode MS"/>
        <family val="2"/>
      </rPr>
      <t xml:space="preserve"> of the </t>
    </r>
    <r>
      <rPr>
        <b/>
        <sz val="11"/>
        <color indexed="60"/>
        <rFont val="Arial Unicode MS"/>
        <family val="2"/>
      </rPr>
      <t>37th MONTH</t>
    </r>
    <r>
      <rPr>
        <sz val="11"/>
        <rFont val="Arial Unicode MS"/>
        <family val="2"/>
      </rPr>
      <t xml:space="preserve"> of Consecutive Sea Duty.</t>
    </r>
  </si>
  <si>
    <r>
      <t xml:space="preserve">Enter the "Start Date" for the </t>
    </r>
    <r>
      <rPr>
        <b/>
        <sz val="10"/>
        <color indexed="10"/>
        <rFont val="Arial Unicode MS"/>
        <family val="2"/>
      </rPr>
      <t>THIRD</t>
    </r>
    <r>
      <rPr>
        <sz val="10"/>
        <rFont val="Arial Unicode MS"/>
        <family val="2"/>
      </rPr>
      <t xml:space="preserve"> period of Sea Duty.</t>
    </r>
  </si>
  <si>
    <r>
      <t xml:space="preserve">Enter the "Stop Date" for the </t>
    </r>
    <r>
      <rPr>
        <b/>
        <sz val="10"/>
        <color indexed="10"/>
        <rFont val="Arial Unicode MS"/>
        <family val="2"/>
      </rPr>
      <t>THIRD</t>
    </r>
    <r>
      <rPr>
        <sz val="10"/>
        <rFont val="Arial Unicode MS"/>
        <family val="2"/>
      </rPr>
      <t xml:space="preserve"> period of Sea Duty.</t>
    </r>
  </si>
  <si>
    <r>
      <t xml:space="preserve">Enter the "Start Date" for the </t>
    </r>
    <r>
      <rPr>
        <b/>
        <sz val="10"/>
        <color indexed="10"/>
        <rFont val="Arial Unicode MS"/>
        <family val="2"/>
      </rPr>
      <t>FOURTH</t>
    </r>
    <r>
      <rPr>
        <sz val="10"/>
        <rFont val="Arial Unicode MS"/>
        <family val="2"/>
      </rPr>
      <t xml:space="preserve"> period of Sea Duty.</t>
    </r>
  </si>
  <si>
    <r>
      <t xml:space="preserve">Enter the "Stop Date" for the </t>
    </r>
    <r>
      <rPr>
        <b/>
        <sz val="10"/>
        <color indexed="10"/>
        <rFont val="Arial Unicode MS"/>
        <family val="2"/>
      </rPr>
      <t>FOURTH</t>
    </r>
    <r>
      <rPr>
        <sz val="10"/>
        <rFont val="Arial Unicode MS"/>
        <family val="2"/>
      </rPr>
      <t xml:space="preserve"> period of Sea Duty.</t>
    </r>
  </si>
  <si>
    <r>
      <t xml:space="preserve">Enter the "Start Date" for the </t>
    </r>
    <r>
      <rPr>
        <b/>
        <sz val="10"/>
        <color indexed="10"/>
        <rFont val="Arial Unicode MS"/>
        <family val="2"/>
      </rPr>
      <t>FIFTH</t>
    </r>
    <r>
      <rPr>
        <sz val="10"/>
        <rFont val="Arial Unicode MS"/>
        <family val="2"/>
      </rPr>
      <t xml:space="preserve"> period of Sea Duty.</t>
    </r>
  </si>
  <si>
    <r>
      <t xml:space="preserve">Enter the "Stop Date" for the </t>
    </r>
    <r>
      <rPr>
        <b/>
        <sz val="10"/>
        <color indexed="10"/>
        <rFont val="Arial Unicode MS"/>
        <family val="2"/>
      </rPr>
      <t>FIFTH</t>
    </r>
    <r>
      <rPr>
        <sz val="10"/>
        <rFont val="Arial Unicode MS"/>
        <family val="2"/>
      </rPr>
      <t xml:space="preserve"> period of Sea Duty.</t>
    </r>
  </si>
  <si>
    <r>
      <t xml:space="preserve">Enter the "Start Date" for the </t>
    </r>
    <r>
      <rPr>
        <b/>
        <sz val="10"/>
        <color indexed="10"/>
        <rFont val="Arial Unicode MS"/>
        <family val="2"/>
      </rPr>
      <t>SIXTH</t>
    </r>
    <r>
      <rPr>
        <sz val="10"/>
        <rFont val="Arial Unicode MS"/>
        <family val="2"/>
      </rPr>
      <t xml:space="preserve"> period of Sea Duty.</t>
    </r>
  </si>
  <si>
    <r>
      <t xml:space="preserve">Enter the "Stop Date" for the </t>
    </r>
    <r>
      <rPr>
        <b/>
        <sz val="10"/>
        <color indexed="10"/>
        <rFont val="Arial Unicode MS"/>
        <family val="2"/>
      </rPr>
      <t>SIXTH</t>
    </r>
    <r>
      <rPr>
        <sz val="10"/>
        <rFont val="Arial Unicode MS"/>
        <family val="2"/>
      </rPr>
      <t xml:space="preserve"> period of Sea Duty.</t>
    </r>
  </si>
  <si>
    <r>
      <t xml:space="preserve">Enter the "Start Date" for the </t>
    </r>
    <r>
      <rPr>
        <b/>
        <sz val="10"/>
        <color indexed="10"/>
        <rFont val="Arial Unicode MS"/>
        <family val="2"/>
      </rPr>
      <t>SEVENTH</t>
    </r>
    <r>
      <rPr>
        <sz val="10"/>
        <rFont val="Arial Unicode MS"/>
        <family val="2"/>
      </rPr>
      <t xml:space="preserve"> period of Sea Duty.</t>
    </r>
  </si>
  <si>
    <r>
      <t xml:space="preserve">Enter the "Stop Date" for the </t>
    </r>
    <r>
      <rPr>
        <b/>
        <sz val="10"/>
        <color indexed="10"/>
        <rFont val="Arial Unicode MS"/>
        <family val="2"/>
      </rPr>
      <t>SEVENTH</t>
    </r>
    <r>
      <rPr>
        <sz val="10"/>
        <rFont val="Arial Unicode MS"/>
        <family val="2"/>
      </rPr>
      <t xml:space="preserve"> period of Sea Duty.</t>
    </r>
  </si>
  <si>
    <r>
      <t xml:space="preserve">Enter the "Start Date" for the </t>
    </r>
    <r>
      <rPr>
        <b/>
        <sz val="10"/>
        <color indexed="10"/>
        <rFont val="Arial Unicode MS"/>
        <family val="2"/>
      </rPr>
      <t>EIGHTH</t>
    </r>
    <r>
      <rPr>
        <sz val="10"/>
        <rFont val="Arial Unicode MS"/>
        <family val="2"/>
      </rPr>
      <t xml:space="preserve"> period of Sea Duty.</t>
    </r>
  </si>
  <si>
    <r>
      <t xml:space="preserve">Enter the "Stop Date" for the </t>
    </r>
    <r>
      <rPr>
        <b/>
        <sz val="10"/>
        <color indexed="10"/>
        <rFont val="Arial Unicode MS"/>
        <family val="2"/>
      </rPr>
      <t>EIGHTH</t>
    </r>
    <r>
      <rPr>
        <sz val="10"/>
        <rFont val="Arial Unicode MS"/>
        <family val="2"/>
      </rPr>
      <t xml:space="preserve"> period of Sea Duty.</t>
    </r>
  </si>
  <si>
    <r>
      <t xml:space="preserve">Enter the "Start Date" for the </t>
    </r>
    <r>
      <rPr>
        <b/>
        <sz val="10"/>
        <color indexed="10"/>
        <rFont val="Arial Unicode MS"/>
        <family val="2"/>
      </rPr>
      <t>NINTH</t>
    </r>
    <r>
      <rPr>
        <sz val="10"/>
        <rFont val="Arial Unicode MS"/>
        <family val="2"/>
      </rPr>
      <t xml:space="preserve"> period of Sea Duty.</t>
    </r>
  </si>
  <si>
    <r>
      <t xml:space="preserve">Enter the "Stop Date" for the </t>
    </r>
    <r>
      <rPr>
        <b/>
        <sz val="10"/>
        <color indexed="10"/>
        <rFont val="Arial Unicode MS"/>
        <family val="2"/>
      </rPr>
      <t>NINTH</t>
    </r>
    <r>
      <rPr>
        <sz val="10"/>
        <rFont val="Arial Unicode MS"/>
        <family val="2"/>
      </rPr>
      <t xml:space="preserve"> period of Sea Duty.</t>
    </r>
  </si>
  <si>
    <r>
      <t xml:space="preserve">Enter the "Start Date" for the </t>
    </r>
    <r>
      <rPr>
        <b/>
        <sz val="10"/>
        <color indexed="10"/>
        <rFont val="Arial Unicode MS"/>
        <family val="2"/>
      </rPr>
      <t>TENTH</t>
    </r>
    <r>
      <rPr>
        <sz val="10"/>
        <rFont val="Arial Unicode MS"/>
        <family val="2"/>
      </rPr>
      <t xml:space="preserve"> period of Sea Duty.</t>
    </r>
  </si>
  <si>
    <r>
      <t xml:space="preserve">Enter the "Stop Date" for the </t>
    </r>
    <r>
      <rPr>
        <b/>
        <sz val="10"/>
        <color indexed="10"/>
        <rFont val="Arial Unicode MS"/>
        <family val="2"/>
      </rPr>
      <t>TENTH</t>
    </r>
    <r>
      <rPr>
        <sz val="10"/>
        <rFont val="Arial Unicode MS"/>
        <family val="2"/>
      </rPr>
      <t xml:space="preserve"> period of Sea Duty.</t>
    </r>
  </si>
  <si>
    <t>Directions</t>
  </si>
  <si>
    <t>Cumulative Time</t>
  </si>
  <si>
    <t>If More Than</t>
  </si>
  <si>
    <t>Stop Date is TOO Late</t>
  </si>
  <si>
    <t>Sea Time for Period</t>
  </si>
  <si>
    <t>3    0    1</t>
  </si>
  <si>
    <r>
      <rPr>
        <b/>
        <sz val="11"/>
        <color indexed="60"/>
        <rFont val="Arial Unicode MS"/>
        <family val="2"/>
      </rPr>
      <t>Ne</t>
    </r>
    <r>
      <rPr>
        <b/>
        <sz val="11"/>
        <color indexed="60"/>
        <rFont val="Arial Unicode MS"/>
        <family val="2"/>
      </rPr>
      <t>utr</t>
    </r>
    <r>
      <rPr>
        <b/>
        <sz val="11"/>
        <color indexed="60"/>
        <rFont val="Arial Unicode MS"/>
        <family val="2"/>
      </rPr>
      <t>al Time</t>
    </r>
    <r>
      <rPr>
        <sz val="11"/>
        <rFont val="Arial Unicode MS"/>
        <family val="2"/>
      </rPr>
      <t xml:space="preserve"> for Career Sea Pay Premium:</t>
    </r>
  </si>
  <si>
    <t>Stop Date is…</t>
  </si>
  <si>
    <r>
      <t xml:space="preserve">Start / Stop Dates </t>
    </r>
    <r>
      <rPr>
        <b/>
        <sz val="9"/>
        <color indexed="18"/>
        <rFont val="Arial Unicode MS"/>
        <family val="2"/>
      </rPr>
      <t>(MM/DD/YYYY)</t>
    </r>
  </si>
  <si>
    <r>
      <t xml:space="preserve">Must Equal        </t>
    </r>
    <r>
      <rPr>
        <b/>
        <sz val="8"/>
        <color indexed="18"/>
        <rFont val="Arial Unicode MS"/>
        <family val="2"/>
      </rPr>
      <t>(3 Yrs, 0 Mos, 1 Day)</t>
    </r>
  </si>
  <si>
    <t>The 31st day is not counted for "Pay" purposes.  However, for determination of entitlement termination while "TDY", the 31st day is counted.  (e.g.  When determining the last day of entitlement, the 31st day of the month is counted.)</t>
  </si>
  <si>
    <t>Temporarily or Permanently assigned to a mobile unit other than for administrative duties.</t>
  </si>
  <si>
    <t xml:space="preserve">Temporarily or Permanently assigned to ship-based aviation unit or ship-based staff embarked on a Career Sea Pay eligible vessel </t>
  </si>
  <si>
    <t>Temporarily or Permanently assigned to a mobile unit to perform administrative duties and is embarked on a Career Sea Pay eligible vessel.</t>
  </si>
  <si>
    <t>Temporarily or Permanently assigned to a mobile unit and is not entitled to Career Sea Pay.</t>
  </si>
  <si>
    <t>Normal delay en route on PCS transfer from on Career Sea Pay eligible vessel to another to include:  Leave, Proceed Time, Travel Time, TDY.   **This includes transfer to a pre-commissioning unit preparing a Career Sea Pay eligible vessel for placement in an active status and transfer to a decommissioning unit preparing a vessel for deactivation.</t>
  </si>
  <si>
    <t>TDY away from a Career Sea Pay eligible vessel greater than 30 days and not otherwise entitled.</t>
  </si>
  <si>
    <r>
      <rPr>
        <b/>
        <sz val="11"/>
        <color indexed="60"/>
        <rFont val="Arial Unicode MS"/>
        <family val="2"/>
      </rPr>
      <t>NOTE:</t>
    </r>
    <r>
      <rPr>
        <sz val="11"/>
        <rFont val="Arial Unicode MS"/>
        <family val="2"/>
      </rPr>
      <t xml:space="preserve">  When using February 29th in your sea pay premium calculations, it may be necessary to compute the correct sea pay premium start date by hand.  The reference for computing sea time can be found in Appendix C of the 3M.</t>
    </r>
  </si>
  <si>
    <r>
      <t xml:space="preserve">Do </t>
    </r>
    <r>
      <rPr>
        <b/>
        <sz val="11"/>
        <color indexed="60"/>
        <rFont val="Arial Unicode MS"/>
        <family val="2"/>
      </rPr>
      <t>N</t>
    </r>
    <r>
      <rPr>
        <b/>
        <sz val="11"/>
        <color indexed="60"/>
        <rFont val="Arial Unicode MS"/>
        <family val="2"/>
      </rPr>
      <t>O</t>
    </r>
    <r>
      <rPr>
        <b/>
        <sz val="11"/>
        <color indexed="60"/>
        <rFont val="Arial Unicode MS"/>
        <family val="2"/>
      </rPr>
      <t>T</t>
    </r>
    <r>
      <rPr>
        <sz val="11"/>
        <rFont val="Arial Unicode MS"/>
        <family val="2"/>
      </rPr>
      <t xml:space="preserve"> forget to check the JUMPS Data Repository (JDR) </t>
    </r>
    <r>
      <rPr>
        <b/>
        <sz val="11"/>
        <color indexed="60"/>
        <rFont val="Arial Unicode MS"/>
        <family val="2"/>
      </rPr>
      <t>Segment 7s and 69s</t>
    </r>
    <r>
      <rPr>
        <sz val="11"/>
        <rFont val="Arial Unicode MS"/>
        <family val="2"/>
      </rPr>
      <t xml:space="preserve"> for sea time and sea time adjustments!</t>
    </r>
  </si>
  <si>
    <r>
      <t xml:space="preserve">Career Sea Pay Premium is subject to Federal and State Income Tax - it is </t>
    </r>
    <r>
      <rPr>
        <b/>
        <sz val="11"/>
        <color indexed="60"/>
        <rFont val="Arial Unicode MS"/>
        <family val="2"/>
      </rPr>
      <t>NOT</t>
    </r>
    <r>
      <rPr>
        <sz val="11"/>
        <rFont val="Arial Unicode MS"/>
        <family val="2"/>
      </rPr>
      <t xml:space="preserve"> subject to FICA tax.</t>
    </r>
  </si>
  <si>
    <t>Is on one or more PCS school assignments with a total duration less than one year AND is between permanent assignments of two Career Sea Pay eligible vessels IF the training is necessary for the follow-on sea duty assignment.  For example:  A-School, C-School, and OCS.  Personal profession development schools do not count.  For example:  Undergraduate and Post-graduate school, Staff or War College.  A request for determination will be sent to CG-1332 when qualifying training / schooling exceeds one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</si>
</sst>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
  </numFmts>
  <fonts count="13" x14ac:knownFonts="1">
    <font>
      <sz val="10"/>
      <name val="Arial"/>
    </font>
    <font>
      <sz val="10"/>
      <name val="Arial Unicode MS"/>
      <family val="2"/>
    </font>
    <font>
      <b/>
      <sz val="10"/>
      <color indexed="10"/>
      <name val="Arial Unicode MS"/>
      <family val="2"/>
    </font>
    <font>
      <b/>
      <sz val="11"/>
      <name val="Arial Unicode MS"/>
      <family val="2"/>
    </font>
    <font>
      <sz val="11"/>
      <name val="Arial Unicode MS"/>
      <family val="2"/>
    </font>
    <font>
      <b/>
      <sz val="11"/>
      <color indexed="60"/>
      <name val="Arial Unicode MS"/>
      <family val="2"/>
    </font>
    <font>
      <b/>
      <sz val="9"/>
      <color indexed="18"/>
      <name val="Arial Unicode MS"/>
      <family val="2"/>
    </font>
    <font>
      <b/>
      <sz val="8"/>
      <color indexed="18"/>
      <name val="Arial Unicode MS"/>
      <family val="2"/>
    </font>
    <font>
      <sz val="10"/>
      <color theme="3" tint="-0.499984740745262"/>
      <name val="Arial Unicode MS"/>
      <family val="2"/>
    </font>
    <font>
      <b/>
      <sz val="11"/>
      <color rgb="FFFFFF99"/>
      <name val="Arial Unicode MS"/>
      <family val="2"/>
    </font>
    <font>
      <sz val="11"/>
      <color rgb="FFFFFF99"/>
      <name val="Arial Unicode MS"/>
      <family val="2"/>
    </font>
    <font>
      <b/>
      <sz val="11"/>
      <color theme="3" tint="-0.249977111117893"/>
      <name val="Arial Unicode MS"/>
      <family val="2"/>
    </font>
    <font>
      <b/>
      <sz val="10"/>
      <color rgb="FFFF0000"/>
      <name val="Arial Unicode MS"/>
      <family val="2"/>
    </font>
  </fonts>
  <fills count="18">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FFFFFF99"/>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FF00"/>
        <bgColor indexed="64"/>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diagonal/>
    </border>
  </borders>
  <cellStyleXfs count="1">
    <xf numFmtId="0" fontId="0" fillId="0" borderId="0"/>
  </cellStyleXfs>
  <cellXfs count="107">
    <xf numFmtId="0" fontId="0" fillId="0" borderId="0" xfId="0"/>
    <xf numFmtId="0" fontId="4" fillId="2" borderId="0" xfId="0" applyFont="1" applyFill="1"/>
    <xf numFmtId="0" fontId="4" fillId="2" borderId="0" xfId="0" applyNumberFormat="1" applyFont="1" applyFill="1" applyAlignment="1">
      <alignment horizontal="left"/>
    </xf>
    <xf numFmtId="0" fontId="4" fillId="2" borderId="0" xfId="0" applyFont="1" applyFill="1" applyAlignment="1">
      <alignment horizontal="left" vertical="top"/>
    </xf>
    <xf numFmtId="0" fontId="4" fillId="2" borderId="0" xfId="0" applyFont="1" applyFill="1" applyAlignment="1">
      <alignment horizontal="left" vertical="top" wrapText="1"/>
    </xf>
    <xf numFmtId="165" fontId="4" fillId="2" borderId="0" xfId="0" applyNumberFormat="1" applyFont="1" applyFill="1" applyAlignment="1">
      <alignment horizontal="left"/>
    </xf>
    <xf numFmtId="164" fontId="1" fillId="3" borderId="1" xfId="0" applyNumberFormat="1" applyFont="1" applyFill="1" applyBorder="1" applyAlignment="1" applyProtection="1">
      <alignment horizontal="center" vertical="center"/>
      <protection locked="0"/>
    </xf>
    <xf numFmtId="164" fontId="1" fillId="3" borderId="2" xfId="0" applyNumberFormat="1" applyFont="1" applyFill="1" applyBorder="1" applyAlignment="1" applyProtection="1">
      <alignment horizontal="center" vertical="center"/>
      <protection locked="0"/>
    </xf>
    <xf numFmtId="164" fontId="1" fillId="3" borderId="3" xfId="0" applyNumberFormat="1" applyFont="1" applyFill="1" applyBorder="1" applyAlignment="1" applyProtection="1">
      <alignment horizontal="center" vertical="center"/>
      <protection locked="0"/>
    </xf>
    <xf numFmtId="164" fontId="1" fillId="3" borderId="4" xfId="0" applyNumberFormat="1" applyFont="1" applyFill="1" applyBorder="1" applyAlignment="1" applyProtection="1">
      <alignment horizontal="center" vertical="center"/>
      <protection locked="0"/>
    </xf>
    <xf numFmtId="0" fontId="0" fillId="4" borderId="0" xfId="0" applyFill="1" applyProtection="1"/>
    <xf numFmtId="0" fontId="4" fillId="4" borderId="0" xfId="0" applyFont="1" applyFill="1" applyAlignment="1" applyProtection="1">
      <alignment horizontal="center" vertical="center"/>
    </xf>
    <xf numFmtId="0" fontId="9" fillId="4" borderId="0" xfId="0" applyFont="1" applyFill="1" applyBorder="1" applyAlignment="1" applyProtection="1">
      <alignment vertical="center"/>
    </xf>
    <xf numFmtId="0" fontId="10" fillId="5" borderId="6" xfId="0" applyFont="1" applyFill="1" applyBorder="1" applyAlignment="1" applyProtection="1">
      <alignment horizontal="center" vertical="center"/>
    </xf>
    <xf numFmtId="0" fontId="1" fillId="4" borderId="0" xfId="0" applyFont="1" applyFill="1" applyAlignment="1" applyProtection="1">
      <alignment horizontal="center"/>
    </xf>
    <xf numFmtId="49" fontId="1" fillId="4" borderId="0" xfId="0" applyNumberFormat="1" applyFont="1" applyFill="1" applyAlignment="1" applyProtection="1">
      <alignment horizontal="left"/>
    </xf>
    <xf numFmtId="0" fontId="8" fillId="4" borderId="0" xfId="0" applyFont="1" applyFill="1" applyBorder="1" applyAlignment="1" applyProtection="1">
      <alignment horizontal="center"/>
    </xf>
    <xf numFmtId="0" fontId="8" fillId="6" borderId="8" xfId="0" applyFont="1" applyFill="1" applyBorder="1" applyAlignment="1" applyProtection="1">
      <alignment horizontal="center"/>
    </xf>
    <xf numFmtId="0" fontId="1" fillId="0" borderId="0" xfId="0" applyFont="1" applyFill="1" applyAlignment="1" applyProtection="1">
      <alignment horizontal="center"/>
    </xf>
    <xf numFmtId="164" fontId="1" fillId="7" borderId="5" xfId="0" applyNumberFormat="1" applyFont="1" applyFill="1" applyBorder="1" applyAlignment="1" applyProtection="1">
      <alignment horizontal="left" vertical="top" wrapText="1"/>
    </xf>
    <xf numFmtId="0" fontId="1" fillId="0" borderId="9" xfId="0" applyFont="1" applyFill="1" applyBorder="1" applyAlignment="1" applyProtection="1">
      <alignment vertical="center"/>
    </xf>
    <xf numFmtId="0" fontId="1" fillId="8" borderId="10" xfId="0" applyFont="1" applyFill="1" applyBorder="1" applyAlignment="1" applyProtection="1">
      <alignment horizontal="center" vertical="center"/>
    </xf>
    <xf numFmtId="0" fontId="1" fillId="8" borderId="11" xfId="0" applyFont="1" applyFill="1" applyBorder="1" applyAlignment="1" applyProtection="1">
      <alignment horizontal="center" vertical="center"/>
    </xf>
    <xf numFmtId="0" fontId="1" fillId="9" borderId="10" xfId="0" applyFont="1" applyFill="1" applyBorder="1" applyAlignment="1" applyProtection="1">
      <alignment horizontal="center" vertical="center"/>
    </xf>
    <xf numFmtId="0" fontId="1" fillId="9" borderId="11" xfId="0" applyFont="1" applyFill="1" applyBorder="1" applyAlignment="1" applyProtection="1">
      <alignment horizontal="center" vertical="center"/>
    </xf>
    <xf numFmtId="164" fontId="1" fillId="7" borderId="12" xfId="0" applyNumberFormat="1" applyFont="1" applyFill="1" applyBorder="1" applyAlignment="1" applyProtection="1">
      <alignment horizontal="left" vertical="top" wrapText="1"/>
    </xf>
    <xf numFmtId="0" fontId="1" fillId="0" borderId="10" xfId="0" applyFont="1" applyFill="1" applyBorder="1" applyAlignment="1" applyProtection="1">
      <alignment vertical="center"/>
    </xf>
    <xf numFmtId="0" fontId="1" fillId="8" borderId="13" xfId="0" applyNumberFormat="1" applyFont="1" applyFill="1" applyBorder="1" applyAlignment="1" applyProtection="1">
      <alignment horizontal="center" vertical="center"/>
    </xf>
    <xf numFmtId="0" fontId="1" fillId="8" borderId="13" xfId="0" applyFont="1" applyFill="1" applyBorder="1" applyAlignment="1" applyProtection="1">
      <alignment horizontal="center" vertical="center"/>
    </xf>
    <xf numFmtId="0" fontId="1" fillId="9" borderId="14" xfId="0" applyFont="1" applyFill="1" applyBorder="1" applyAlignment="1" applyProtection="1">
      <alignment horizontal="center" vertical="center"/>
    </xf>
    <xf numFmtId="0" fontId="1" fillId="9" borderId="15" xfId="0" applyFont="1" applyFill="1" applyBorder="1" applyAlignment="1" applyProtection="1">
      <alignment horizontal="center" vertical="center"/>
    </xf>
    <xf numFmtId="0" fontId="1" fillId="9" borderId="16" xfId="0" applyFont="1" applyFill="1" applyBorder="1" applyAlignment="1" applyProtection="1">
      <alignment horizontal="center" vertical="center"/>
    </xf>
    <xf numFmtId="164" fontId="1" fillId="10" borderId="17" xfId="0" applyNumberFormat="1" applyFont="1" applyFill="1" applyBorder="1" applyAlignment="1" applyProtection="1">
      <alignment horizontal="left" vertical="top" wrapText="1"/>
    </xf>
    <xf numFmtId="0" fontId="1" fillId="0" borderId="15" xfId="0" applyFont="1" applyFill="1" applyBorder="1" applyAlignment="1" applyProtection="1">
      <alignment vertical="center"/>
    </xf>
    <xf numFmtId="164" fontId="1" fillId="10" borderId="18" xfId="0" applyNumberFormat="1" applyFont="1" applyFill="1" applyBorder="1" applyAlignment="1" applyProtection="1">
      <alignment horizontal="left" vertical="top" wrapText="1"/>
    </xf>
    <xf numFmtId="0" fontId="1" fillId="8" borderId="15" xfId="0" applyNumberFormat="1" applyFont="1" applyFill="1" applyBorder="1" applyAlignment="1" applyProtection="1">
      <alignment horizontal="center" vertical="center"/>
    </xf>
    <xf numFmtId="0" fontId="1" fillId="8" borderId="15" xfId="0" applyFont="1" applyFill="1" applyBorder="1" applyAlignment="1" applyProtection="1">
      <alignment horizontal="center" vertical="center"/>
    </xf>
    <xf numFmtId="0" fontId="1" fillId="9" borderId="0" xfId="0" applyFont="1" applyFill="1" applyBorder="1" applyAlignment="1" applyProtection="1">
      <alignment horizontal="center" vertical="center"/>
    </xf>
    <xf numFmtId="0" fontId="1" fillId="9" borderId="19" xfId="0" applyFont="1" applyFill="1" applyBorder="1" applyAlignment="1" applyProtection="1">
      <alignment horizontal="center" vertical="center"/>
    </xf>
    <xf numFmtId="164" fontId="1" fillId="11" borderId="17" xfId="0" applyNumberFormat="1" applyFont="1" applyFill="1" applyBorder="1" applyAlignment="1" applyProtection="1">
      <alignment horizontal="left" vertical="top" wrapText="1"/>
    </xf>
    <xf numFmtId="0" fontId="1" fillId="9" borderId="13" xfId="0" applyFont="1" applyFill="1" applyBorder="1" applyAlignment="1" applyProtection="1">
      <alignment horizontal="center" vertical="center"/>
    </xf>
    <xf numFmtId="0" fontId="1" fillId="9" borderId="20" xfId="0" applyFont="1" applyFill="1" applyBorder="1" applyAlignment="1" applyProtection="1">
      <alignment horizontal="center" vertical="center"/>
    </xf>
    <xf numFmtId="164" fontId="1" fillId="11" borderId="18" xfId="0" applyNumberFormat="1" applyFont="1" applyFill="1" applyBorder="1" applyAlignment="1" applyProtection="1">
      <alignment horizontal="left" vertical="top" wrapText="1"/>
    </xf>
    <xf numFmtId="164" fontId="1" fillId="12" borderId="17" xfId="0" applyNumberFormat="1" applyFont="1" applyFill="1" applyBorder="1" applyAlignment="1" applyProtection="1">
      <alignment horizontal="left" vertical="top" wrapText="1"/>
    </xf>
    <xf numFmtId="0" fontId="1" fillId="0" borderId="21" xfId="0" applyFont="1" applyFill="1" applyBorder="1" applyAlignment="1" applyProtection="1">
      <alignment vertical="center"/>
    </xf>
    <xf numFmtId="164" fontId="1" fillId="12" borderId="18" xfId="0" applyNumberFormat="1" applyFont="1" applyFill="1" applyBorder="1" applyAlignment="1" applyProtection="1">
      <alignment horizontal="left" vertical="top" wrapText="1"/>
    </xf>
    <xf numFmtId="0" fontId="1" fillId="0" borderId="22" xfId="0" applyFont="1" applyFill="1" applyBorder="1" applyAlignment="1" applyProtection="1">
      <alignment vertical="center"/>
    </xf>
    <xf numFmtId="164" fontId="1" fillId="13" borderId="17" xfId="0" applyNumberFormat="1" applyFont="1" applyFill="1" applyBorder="1" applyAlignment="1" applyProtection="1">
      <alignment horizontal="left" vertical="top" wrapText="1"/>
    </xf>
    <xf numFmtId="164" fontId="1" fillId="13" borderId="18" xfId="0" applyNumberFormat="1" applyFont="1" applyFill="1" applyBorder="1" applyAlignment="1" applyProtection="1">
      <alignment horizontal="left" vertical="top" wrapText="1"/>
    </xf>
    <xf numFmtId="164" fontId="1" fillId="7" borderId="17" xfId="0" applyNumberFormat="1" applyFont="1" applyFill="1" applyBorder="1" applyAlignment="1" applyProtection="1">
      <alignment horizontal="left" vertical="top" wrapText="1"/>
    </xf>
    <xf numFmtId="164" fontId="1" fillId="7" borderId="18" xfId="0" applyNumberFormat="1" applyFont="1" applyFill="1" applyBorder="1" applyAlignment="1" applyProtection="1">
      <alignment horizontal="left" vertical="top" wrapText="1"/>
    </xf>
    <xf numFmtId="164" fontId="1" fillId="13" borderId="23" xfId="0" applyNumberFormat="1" applyFont="1" applyFill="1" applyBorder="1" applyAlignment="1" applyProtection="1">
      <alignment horizontal="left" vertical="top" wrapText="1"/>
    </xf>
    <xf numFmtId="0" fontId="1" fillId="0" borderId="24" xfId="0" applyFont="1" applyFill="1" applyBorder="1" applyAlignment="1" applyProtection="1">
      <alignment vertical="center"/>
    </xf>
    <xf numFmtId="0" fontId="1" fillId="8" borderId="25" xfId="0" applyNumberFormat="1" applyFont="1" applyFill="1" applyBorder="1" applyAlignment="1" applyProtection="1">
      <alignment horizontal="center" vertical="center"/>
    </xf>
    <xf numFmtId="0" fontId="1" fillId="8" borderId="25" xfId="0" applyFont="1" applyFill="1" applyBorder="1" applyAlignment="1" applyProtection="1">
      <alignment horizontal="center" vertical="center"/>
    </xf>
    <xf numFmtId="0" fontId="1" fillId="9" borderId="7" xfId="0" applyFont="1" applyFill="1" applyBorder="1" applyAlignment="1" applyProtection="1">
      <alignment horizontal="center" vertical="center"/>
    </xf>
    <xf numFmtId="0" fontId="1" fillId="9" borderId="24" xfId="0" applyFont="1" applyFill="1" applyBorder="1" applyAlignment="1" applyProtection="1">
      <alignment horizontal="center" vertical="center"/>
    </xf>
    <xf numFmtId="0" fontId="1" fillId="9" borderId="26" xfId="0" applyFont="1" applyFill="1" applyBorder="1" applyAlignment="1" applyProtection="1">
      <alignment horizontal="center" vertical="center"/>
    </xf>
    <xf numFmtId="165" fontId="4" fillId="2" borderId="0" xfId="0" applyNumberFormat="1" applyFont="1" applyFill="1" applyAlignment="1">
      <alignment horizontal="left"/>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left" vertical="top" wrapText="1"/>
    </xf>
    <xf numFmtId="0" fontId="3" fillId="4" borderId="0" xfId="0" applyFont="1" applyFill="1" applyAlignment="1" applyProtection="1">
      <alignment horizontal="center" vertical="center" wrapText="1"/>
    </xf>
    <xf numFmtId="0" fontId="11" fillId="14" borderId="27" xfId="0" applyFont="1" applyFill="1" applyBorder="1" applyAlignment="1" applyProtection="1">
      <alignment horizontal="center" vertical="center" wrapText="1"/>
    </xf>
    <xf numFmtId="0" fontId="11" fillId="14" borderId="28" xfId="0" applyFont="1" applyFill="1" applyBorder="1" applyAlignment="1" applyProtection="1">
      <alignment horizontal="center" vertical="center" wrapText="1"/>
    </xf>
    <xf numFmtId="0" fontId="11" fillId="14" borderId="29" xfId="0" applyFont="1" applyFill="1" applyBorder="1" applyAlignment="1" applyProtection="1">
      <alignment horizontal="center" vertical="center" wrapText="1"/>
    </xf>
    <xf numFmtId="0" fontId="11" fillId="15" borderId="30" xfId="0" applyFont="1" applyFill="1" applyBorder="1" applyAlignment="1" applyProtection="1">
      <alignment horizontal="center" vertical="center" wrapText="1"/>
    </xf>
    <xf numFmtId="0" fontId="11" fillId="16" borderId="31" xfId="0" applyFont="1" applyFill="1" applyBorder="1" applyAlignment="1" applyProtection="1">
      <alignment horizontal="center" vertical="center" wrapText="1"/>
    </xf>
    <xf numFmtId="0" fontId="0" fillId="4" borderId="0" xfId="0" applyFill="1" applyAlignment="1" applyProtection="1">
      <alignment vertical="center" wrapText="1"/>
    </xf>
    <xf numFmtId="164" fontId="11" fillId="14" borderId="29" xfId="0" applyNumberFormat="1" applyFont="1" applyFill="1" applyBorder="1" applyAlignment="1" applyProtection="1">
      <alignment horizontal="center" vertical="center" wrapText="1"/>
    </xf>
    <xf numFmtId="165" fontId="4" fillId="2" borderId="0" xfId="0" applyNumberFormat="1" applyFont="1" applyFill="1" applyAlignment="1">
      <alignment horizontal="left" vertical="top"/>
    </xf>
    <xf numFmtId="0" fontId="4" fillId="2" borderId="0" xfId="0" applyFont="1" applyFill="1" applyAlignment="1">
      <alignment horizontal="left" vertical="top" wrapText="1"/>
    </xf>
    <xf numFmtId="165" fontId="4" fillId="2" borderId="0" xfId="0" applyNumberFormat="1" applyFont="1" applyFill="1" applyAlignment="1">
      <alignment horizontal="left"/>
    </xf>
    <xf numFmtId="0" fontId="4" fillId="2" borderId="0" xfId="0" applyFont="1" applyFill="1" applyAlignment="1">
      <alignment horizontal="left" vertical="top"/>
    </xf>
    <xf numFmtId="165" fontId="4" fillId="2" borderId="0" xfId="0" applyNumberFormat="1" applyFont="1" applyFill="1" applyAlignment="1">
      <alignment horizontal="left" wrapText="1"/>
    </xf>
    <xf numFmtId="0" fontId="4" fillId="2" borderId="0" xfId="0" applyFont="1" applyFill="1" applyAlignment="1">
      <alignment horizontal="left" vertical="top" wrapText="1"/>
    </xf>
    <xf numFmtId="0" fontId="3" fillId="2" borderId="0" xfId="0" applyFont="1" applyFill="1" applyAlignment="1">
      <alignment horizontal="left" vertical="top" wrapText="1"/>
    </xf>
    <xf numFmtId="0" fontId="0" fillId="17" borderId="40" xfId="0" applyFill="1" applyBorder="1" applyAlignment="1" applyProtection="1">
      <alignment horizontal="center" wrapText="1"/>
    </xf>
    <xf numFmtId="0" fontId="0" fillId="17" borderId="0" xfId="0" applyFill="1" applyBorder="1" applyAlignment="1" applyProtection="1">
      <alignment horizontal="center" wrapText="1"/>
    </xf>
    <xf numFmtId="0" fontId="0" fillId="16" borderId="40" xfId="0" applyFill="1" applyBorder="1" applyAlignment="1" applyProtection="1">
      <alignment horizontal="center" wrapText="1"/>
    </xf>
    <xf numFmtId="0" fontId="0" fillId="16" borderId="19" xfId="0" applyFill="1" applyBorder="1" applyAlignment="1" applyProtection="1">
      <alignment horizontal="center" wrapText="1"/>
    </xf>
    <xf numFmtId="0" fontId="0" fillId="16" borderId="0" xfId="0" applyFill="1" applyBorder="1" applyAlignment="1" applyProtection="1">
      <alignment horizontal="center" wrapText="1"/>
    </xf>
    <xf numFmtId="0" fontId="0" fillId="17" borderId="19" xfId="0" applyFill="1" applyBorder="1" applyAlignment="1" applyProtection="1">
      <alignment horizontal="center" wrapText="1"/>
    </xf>
    <xf numFmtId="0" fontId="1" fillId="5" borderId="36" xfId="0" applyFont="1" applyFill="1" applyBorder="1" applyAlignment="1" applyProtection="1">
      <alignment horizontal="center" vertical="center"/>
    </xf>
    <xf numFmtId="0" fontId="1" fillId="5" borderId="13" xfId="0" applyFont="1" applyFill="1" applyBorder="1" applyAlignment="1" applyProtection="1">
      <alignment horizontal="center" vertical="center"/>
    </xf>
    <xf numFmtId="0" fontId="1" fillId="5" borderId="37" xfId="0" applyFont="1" applyFill="1" applyBorder="1" applyAlignment="1" applyProtection="1">
      <alignment horizontal="center" vertical="center"/>
    </xf>
    <xf numFmtId="0" fontId="12" fillId="6" borderId="38" xfId="0" applyFont="1" applyFill="1" applyBorder="1" applyAlignment="1" applyProtection="1">
      <alignment horizontal="center" vertical="center" wrapText="1"/>
    </xf>
    <xf numFmtId="0" fontId="12" fillId="6" borderId="33" xfId="0" applyFont="1" applyFill="1" applyBorder="1" applyAlignment="1" applyProtection="1">
      <alignment horizontal="center" vertical="center" wrapText="1"/>
    </xf>
    <xf numFmtId="0" fontId="12" fillId="6" borderId="39" xfId="0" applyFont="1" applyFill="1" applyBorder="1" applyAlignment="1" applyProtection="1">
      <alignment horizontal="center" vertical="center" wrapText="1"/>
    </xf>
    <xf numFmtId="0" fontId="12" fillId="15" borderId="33" xfId="0" applyFont="1" applyFill="1" applyBorder="1" applyAlignment="1" applyProtection="1">
      <alignment horizontal="center" vertical="center" wrapText="1"/>
    </xf>
    <xf numFmtId="0" fontId="12" fillId="15" borderId="34" xfId="0" applyFont="1" applyFill="1" applyBorder="1" applyAlignment="1" applyProtection="1">
      <alignment horizontal="center" vertical="center" wrapText="1"/>
    </xf>
    <xf numFmtId="0" fontId="12" fillId="16" borderId="38" xfId="0" applyFont="1" applyFill="1" applyBorder="1" applyAlignment="1" applyProtection="1">
      <alignment horizontal="center" vertical="center" wrapText="1"/>
    </xf>
    <xf numFmtId="0" fontId="12" fillId="16" borderId="33" xfId="0" applyFont="1" applyFill="1" applyBorder="1" applyAlignment="1" applyProtection="1">
      <alignment horizontal="center" vertical="center" wrapText="1"/>
    </xf>
    <xf numFmtId="0" fontId="12" fillId="16" borderId="39" xfId="0" applyFont="1" applyFill="1" applyBorder="1" applyAlignment="1" applyProtection="1">
      <alignment horizontal="center" vertical="center" wrapText="1"/>
    </xf>
    <xf numFmtId="164" fontId="1" fillId="2" borderId="36" xfId="0" applyNumberFormat="1" applyFont="1" applyFill="1" applyBorder="1" applyAlignment="1" applyProtection="1">
      <alignment horizontal="center"/>
    </xf>
    <xf numFmtId="164" fontId="1" fillId="2" borderId="13" xfId="0" applyNumberFormat="1" applyFont="1" applyFill="1" applyBorder="1" applyAlignment="1" applyProtection="1">
      <alignment horizontal="center"/>
    </xf>
    <xf numFmtId="164" fontId="1" fillId="2" borderId="20" xfId="0" applyNumberFormat="1" applyFont="1" applyFill="1" applyBorder="1" applyAlignment="1" applyProtection="1">
      <alignment horizontal="center"/>
    </xf>
    <xf numFmtId="0" fontId="12" fillId="6" borderId="34" xfId="0" applyFont="1" applyFill="1" applyBorder="1" applyAlignment="1" applyProtection="1">
      <alignment horizontal="center" vertical="center" wrapText="1"/>
    </xf>
    <xf numFmtId="0" fontId="12" fillId="16" borderId="34" xfId="0" applyFont="1" applyFill="1" applyBorder="1" applyAlignment="1" applyProtection="1">
      <alignment horizontal="center" vertical="center" wrapText="1"/>
    </xf>
    <xf numFmtId="0" fontId="11" fillId="14" borderId="29" xfId="0" applyNumberFormat="1" applyFont="1" applyFill="1" applyBorder="1" applyAlignment="1" applyProtection="1">
      <alignment horizontal="center" vertical="center" wrapText="1"/>
    </xf>
    <xf numFmtId="0" fontId="11" fillId="14" borderId="28" xfId="0" applyNumberFormat="1" applyFont="1" applyFill="1" applyBorder="1" applyAlignment="1" applyProtection="1">
      <alignment horizontal="center" vertical="center" wrapText="1"/>
    </xf>
    <xf numFmtId="0" fontId="11" fillId="14" borderId="29" xfId="0" applyFont="1" applyFill="1" applyBorder="1" applyAlignment="1" applyProtection="1">
      <alignment horizontal="center" vertical="center" wrapText="1"/>
    </xf>
    <xf numFmtId="0" fontId="11" fillId="14" borderId="28" xfId="0" applyFont="1" applyFill="1" applyBorder="1" applyAlignment="1" applyProtection="1">
      <alignment horizontal="center" vertical="center" wrapText="1"/>
    </xf>
    <xf numFmtId="0" fontId="11" fillId="14" borderId="32" xfId="0" applyFont="1" applyFill="1" applyBorder="1" applyAlignment="1" applyProtection="1">
      <alignment horizontal="center" vertical="center" wrapText="1"/>
    </xf>
    <xf numFmtId="164" fontId="1" fillId="2" borderId="35" xfId="0" applyNumberFormat="1" applyFont="1" applyFill="1" applyBorder="1" applyAlignment="1" applyProtection="1">
      <alignment horizontal="center"/>
    </xf>
    <xf numFmtId="164" fontId="1" fillId="2" borderId="0" xfId="0" applyNumberFormat="1" applyFont="1" applyFill="1" applyBorder="1" applyAlignment="1" applyProtection="1">
      <alignment horizontal="center"/>
    </xf>
    <xf numFmtId="164" fontId="1" fillId="2" borderId="19" xfId="0" applyNumberFormat="1" applyFont="1" applyFill="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561965</xdr:colOff>
      <xdr:row>7</xdr:row>
      <xdr:rowOff>200007</xdr:rowOff>
    </xdr:from>
    <xdr:to>
      <xdr:col>11</xdr:col>
      <xdr:colOff>771521</xdr:colOff>
      <xdr:row>7</xdr:row>
      <xdr:rowOff>200026</xdr:rowOff>
    </xdr:to>
    <xdr:cxnSp macro="">
      <xdr:nvCxnSpPr>
        <xdr:cNvPr id="2" name="Straight Arrow Connector 1"/>
        <xdr:cNvCxnSpPr/>
      </xdr:nvCxnSpPr>
      <xdr:spPr>
        <a:xfrm rot="10800000">
          <a:off x="7286615" y="1590657"/>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100013</xdr:colOff>
      <xdr:row>7</xdr:row>
      <xdr:rowOff>47626</xdr:rowOff>
    </xdr:from>
    <xdr:to>
      <xdr:col>10</xdr:col>
      <xdr:colOff>547688</xdr:colOff>
      <xdr:row>7</xdr:row>
      <xdr:rowOff>338139</xdr:rowOff>
    </xdr:to>
    <xdr:sp macro="" textlink="">
      <xdr:nvSpPr>
        <xdr:cNvPr id="3" name="Rounded Rectangle 2"/>
        <xdr:cNvSpPr/>
      </xdr:nvSpPr>
      <xdr:spPr>
        <a:xfrm>
          <a:off x="5605463" y="1438276"/>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10</xdr:col>
      <xdr:colOff>561964</xdr:colOff>
      <xdr:row>11</xdr:row>
      <xdr:rowOff>200007</xdr:rowOff>
    </xdr:from>
    <xdr:to>
      <xdr:col>11</xdr:col>
      <xdr:colOff>771520</xdr:colOff>
      <xdr:row>11</xdr:row>
      <xdr:rowOff>200026</xdr:rowOff>
    </xdr:to>
    <xdr:cxnSp macro="">
      <xdr:nvCxnSpPr>
        <xdr:cNvPr id="4" name="Straight Arrow Connector 3"/>
        <xdr:cNvCxnSpPr/>
      </xdr:nvCxnSpPr>
      <xdr:spPr>
        <a:xfrm rot="10800000">
          <a:off x="7286614" y="2543157"/>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104775</xdr:colOff>
      <xdr:row>11</xdr:row>
      <xdr:rowOff>47626</xdr:rowOff>
    </xdr:from>
    <xdr:to>
      <xdr:col>10</xdr:col>
      <xdr:colOff>552450</xdr:colOff>
      <xdr:row>11</xdr:row>
      <xdr:rowOff>338139</xdr:rowOff>
    </xdr:to>
    <xdr:sp macro="" textlink="">
      <xdr:nvSpPr>
        <xdr:cNvPr id="5" name="Rounded Rectangle 4"/>
        <xdr:cNvSpPr/>
      </xdr:nvSpPr>
      <xdr:spPr>
        <a:xfrm>
          <a:off x="5610225" y="2390776"/>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10</xdr:col>
      <xdr:colOff>571491</xdr:colOff>
      <xdr:row>15</xdr:row>
      <xdr:rowOff>204769</xdr:rowOff>
    </xdr:from>
    <xdr:to>
      <xdr:col>11</xdr:col>
      <xdr:colOff>781047</xdr:colOff>
      <xdr:row>15</xdr:row>
      <xdr:rowOff>204788</xdr:rowOff>
    </xdr:to>
    <xdr:cxnSp macro="">
      <xdr:nvCxnSpPr>
        <xdr:cNvPr id="6" name="Straight Arrow Connector 5"/>
        <xdr:cNvCxnSpPr/>
      </xdr:nvCxnSpPr>
      <xdr:spPr>
        <a:xfrm rot="10800000">
          <a:off x="7296141" y="3500419"/>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15</xdr:row>
      <xdr:rowOff>47625</xdr:rowOff>
    </xdr:from>
    <xdr:to>
      <xdr:col>10</xdr:col>
      <xdr:colOff>542925</xdr:colOff>
      <xdr:row>15</xdr:row>
      <xdr:rowOff>338138</xdr:rowOff>
    </xdr:to>
    <xdr:sp macro="" textlink="">
      <xdr:nvSpPr>
        <xdr:cNvPr id="7" name="Rounded Rectangle 6"/>
        <xdr:cNvSpPr/>
      </xdr:nvSpPr>
      <xdr:spPr>
        <a:xfrm>
          <a:off x="5600700" y="3343275"/>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10</xdr:col>
      <xdr:colOff>561964</xdr:colOff>
      <xdr:row>19</xdr:row>
      <xdr:rowOff>185719</xdr:rowOff>
    </xdr:from>
    <xdr:to>
      <xdr:col>11</xdr:col>
      <xdr:colOff>771520</xdr:colOff>
      <xdr:row>19</xdr:row>
      <xdr:rowOff>185738</xdr:rowOff>
    </xdr:to>
    <xdr:cxnSp macro="">
      <xdr:nvCxnSpPr>
        <xdr:cNvPr id="8" name="Straight Arrow Connector 7"/>
        <xdr:cNvCxnSpPr/>
      </xdr:nvCxnSpPr>
      <xdr:spPr>
        <a:xfrm rot="10800000">
          <a:off x="7286614" y="4433869"/>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100012</xdr:colOff>
      <xdr:row>19</xdr:row>
      <xdr:rowOff>38101</xdr:rowOff>
    </xdr:from>
    <xdr:to>
      <xdr:col>10</xdr:col>
      <xdr:colOff>547687</xdr:colOff>
      <xdr:row>19</xdr:row>
      <xdr:rowOff>328614</xdr:rowOff>
    </xdr:to>
    <xdr:sp macro="" textlink="">
      <xdr:nvSpPr>
        <xdr:cNvPr id="9" name="Rounded Rectangle 8"/>
        <xdr:cNvSpPr/>
      </xdr:nvSpPr>
      <xdr:spPr>
        <a:xfrm>
          <a:off x="5605462" y="4286251"/>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10</xdr:col>
      <xdr:colOff>571489</xdr:colOff>
      <xdr:row>23</xdr:row>
      <xdr:rowOff>204769</xdr:rowOff>
    </xdr:from>
    <xdr:to>
      <xdr:col>11</xdr:col>
      <xdr:colOff>781045</xdr:colOff>
      <xdr:row>23</xdr:row>
      <xdr:rowOff>204788</xdr:rowOff>
    </xdr:to>
    <xdr:cxnSp macro="">
      <xdr:nvCxnSpPr>
        <xdr:cNvPr id="10" name="Straight Arrow Connector 9"/>
        <xdr:cNvCxnSpPr/>
      </xdr:nvCxnSpPr>
      <xdr:spPr>
        <a:xfrm rot="10800000">
          <a:off x="7296139" y="5405419"/>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100011</xdr:colOff>
      <xdr:row>23</xdr:row>
      <xdr:rowOff>52388</xdr:rowOff>
    </xdr:from>
    <xdr:to>
      <xdr:col>10</xdr:col>
      <xdr:colOff>547686</xdr:colOff>
      <xdr:row>23</xdr:row>
      <xdr:rowOff>342901</xdr:rowOff>
    </xdr:to>
    <xdr:sp macro="" textlink="">
      <xdr:nvSpPr>
        <xdr:cNvPr id="11" name="Rounded Rectangle 10"/>
        <xdr:cNvSpPr/>
      </xdr:nvSpPr>
      <xdr:spPr>
        <a:xfrm>
          <a:off x="5605461" y="5253038"/>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10</xdr:col>
      <xdr:colOff>557203</xdr:colOff>
      <xdr:row>27</xdr:row>
      <xdr:rowOff>214294</xdr:rowOff>
    </xdr:from>
    <xdr:to>
      <xdr:col>11</xdr:col>
      <xdr:colOff>766759</xdr:colOff>
      <xdr:row>27</xdr:row>
      <xdr:rowOff>214313</xdr:rowOff>
    </xdr:to>
    <xdr:cxnSp macro="">
      <xdr:nvCxnSpPr>
        <xdr:cNvPr id="12" name="Straight Arrow Connector 11"/>
        <xdr:cNvCxnSpPr/>
      </xdr:nvCxnSpPr>
      <xdr:spPr>
        <a:xfrm rot="10800000">
          <a:off x="7281853" y="6357919"/>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95251</xdr:colOff>
      <xdr:row>27</xdr:row>
      <xdr:rowOff>47625</xdr:rowOff>
    </xdr:from>
    <xdr:to>
      <xdr:col>10</xdr:col>
      <xdr:colOff>542926</xdr:colOff>
      <xdr:row>27</xdr:row>
      <xdr:rowOff>356881</xdr:rowOff>
    </xdr:to>
    <xdr:sp macro="" textlink="">
      <xdr:nvSpPr>
        <xdr:cNvPr id="13" name="Rounded Rectangle 12"/>
        <xdr:cNvSpPr/>
      </xdr:nvSpPr>
      <xdr:spPr>
        <a:xfrm>
          <a:off x="5600701" y="6200775"/>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10</xdr:col>
      <xdr:colOff>557202</xdr:colOff>
      <xdr:row>31</xdr:row>
      <xdr:rowOff>214294</xdr:rowOff>
    </xdr:from>
    <xdr:to>
      <xdr:col>11</xdr:col>
      <xdr:colOff>766758</xdr:colOff>
      <xdr:row>31</xdr:row>
      <xdr:rowOff>214313</xdr:rowOff>
    </xdr:to>
    <xdr:cxnSp macro="">
      <xdr:nvCxnSpPr>
        <xdr:cNvPr id="14" name="Straight Arrow Connector 13"/>
        <xdr:cNvCxnSpPr/>
      </xdr:nvCxnSpPr>
      <xdr:spPr>
        <a:xfrm rot="10800000">
          <a:off x="7281852" y="7310419"/>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31</xdr:row>
      <xdr:rowOff>52388</xdr:rowOff>
    </xdr:from>
    <xdr:to>
      <xdr:col>10</xdr:col>
      <xdr:colOff>542925</xdr:colOff>
      <xdr:row>31</xdr:row>
      <xdr:rowOff>362269</xdr:rowOff>
    </xdr:to>
    <xdr:sp macro="" textlink="">
      <xdr:nvSpPr>
        <xdr:cNvPr id="15" name="Rounded Rectangle 14"/>
        <xdr:cNvSpPr/>
      </xdr:nvSpPr>
      <xdr:spPr>
        <a:xfrm>
          <a:off x="5600700" y="7158038"/>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10</xdr:col>
      <xdr:colOff>557202</xdr:colOff>
      <xdr:row>35</xdr:row>
      <xdr:rowOff>204769</xdr:rowOff>
    </xdr:from>
    <xdr:to>
      <xdr:col>11</xdr:col>
      <xdr:colOff>766758</xdr:colOff>
      <xdr:row>35</xdr:row>
      <xdr:rowOff>204788</xdr:rowOff>
    </xdr:to>
    <xdr:cxnSp macro="">
      <xdr:nvCxnSpPr>
        <xdr:cNvPr id="16" name="Straight Arrow Connector 15"/>
        <xdr:cNvCxnSpPr/>
      </xdr:nvCxnSpPr>
      <xdr:spPr>
        <a:xfrm rot="10800000">
          <a:off x="7281852" y="8253394"/>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35</xdr:row>
      <xdr:rowOff>47626</xdr:rowOff>
    </xdr:from>
    <xdr:to>
      <xdr:col>10</xdr:col>
      <xdr:colOff>542925</xdr:colOff>
      <xdr:row>35</xdr:row>
      <xdr:rowOff>356882</xdr:rowOff>
    </xdr:to>
    <xdr:sp macro="" textlink="">
      <xdr:nvSpPr>
        <xdr:cNvPr id="17" name="Rounded Rectangle 16"/>
        <xdr:cNvSpPr/>
      </xdr:nvSpPr>
      <xdr:spPr>
        <a:xfrm>
          <a:off x="5600700" y="8105776"/>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10</xdr:col>
      <xdr:colOff>552441</xdr:colOff>
      <xdr:row>39</xdr:row>
      <xdr:rowOff>214294</xdr:rowOff>
    </xdr:from>
    <xdr:to>
      <xdr:col>11</xdr:col>
      <xdr:colOff>761997</xdr:colOff>
      <xdr:row>39</xdr:row>
      <xdr:rowOff>214313</xdr:rowOff>
    </xdr:to>
    <xdr:cxnSp macro="">
      <xdr:nvCxnSpPr>
        <xdr:cNvPr id="18" name="Straight Arrow Connector 17"/>
        <xdr:cNvCxnSpPr/>
      </xdr:nvCxnSpPr>
      <xdr:spPr>
        <a:xfrm rot="10800000">
          <a:off x="7277091" y="9215419"/>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95252</xdr:colOff>
      <xdr:row>39</xdr:row>
      <xdr:rowOff>47625</xdr:rowOff>
    </xdr:from>
    <xdr:to>
      <xdr:col>10</xdr:col>
      <xdr:colOff>542927</xdr:colOff>
      <xdr:row>39</xdr:row>
      <xdr:rowOff>356881</xdr:rowOff>
    </xdr:to>
    <xdr:sp macro="" textlink="">
      <xdr:nvSpPr>
        <xdr:cNvPr id="19" name="Rounded Rectangle 18"/>
        <xdr:cNvSpPr/>
      </xdr:nvSpPr>
      <xdr:spPr>
        <a:xfrm>
          <a:off x="5600702" y="9058275"/>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10</xdr:col>
      <xdr:colOff>557203</xdr:colOff>
      <xdr:row>43</xdr:row>
      <xdr:rowOff>214294</xdr:rowOff>
    </xdr:from>
    <xdr:to>
      <xdr:col>11</xdr:col>
      <xdr:colOff>766759</xdr:colOff>
      <xdr:row>43</xdr:row>
      <xdr:rowOff>214313</xdr:rowOff>
    </xdr:to>
    <xdr:cxnSp macro="">
      <xdr:nvCxnSpPr>
        <xdr:cNvPr id="20" name="Straight Arrow Connector 19"/>
        <xdr:cNvCxnSpPr/>
      </xdr:nvCxnSpPr>
      <xdr:spPr>
        <a:xfrm rot="10800000">
          <a:off x="7281853" y="10167919"/>
          <a:ext cx="819156" cy="19"/>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95251</xdr:colOff>
      <xdr:row>43</xdr:row>
      <xdr:rowOff>47625</xdr:rowOff>
    </xdr:from>
    <xdr:to>
      <xdr:col>10</xdr:col>
      <xdr:colOff>542926</xdr:colOff>
      <xdr:row>43</xdr:row>
      <xdr:rowOff>356881</xdr:rowOff>
    </xdr:to>
    <xdr:sp macro="" textlink="">
      <xdr:nvSpPr>
        <xdr:cNvPr id="21" name="Rounded Rectangle 20"/>
        <xdr:cNvSpPr/>
      </xdr:nvSpPr>
      <xdr:spPr>
        <a:xfrm>
          <a:off x="5600701" y="10010775"/>
          <a:ext cx="1666875" cy="29051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E24"/>
  <sheetViews>
    <sheetView workbookViewId="0">
      <selection activeCell="B2" sqref="B2:E2"/>
    </sheetView>
  </sheetViews>
  <sheetFormatPr defaultRowHeight="16.5" x14ac:dyDescent="0.3"/>
  <cols>
    <col min="1" max="1" width="2.7109375" style="1" customWidth="1"/>
    <col min="2" max="3" width="3.7109375" style="2" customWidth="1"/>
    <col min="4" max="4" width="3.7109375" style="3" customWidth="1"/>
    <col min="5" max="5" width="100.7109375" style="4" customWidth="1"/>
    <col min="6" max="16384" width="9.140625" style="1"/>
  </cols>
  <sheetData>
    <row r="2" spans="2:5" ht="16.5" customHeight="1" x14ac:dyDescent="0.3">
      <c r="B2" s="76" t="s">
        <v>7</v>
      </c>
      <c r="C2" s="76"/>
      <c r="D2" s="76"/>
      <c r="E2" s="76"/>
    </row>
    <row r="3" spans="2:5" ht="8.1" customHeight="1" x14ac:dyDescent="0.3"/>
    <row r="4" spans="2:5" ht="16.5" customHeight="1" x14ac:dyDescent="0.3">
      <c r="B4" s="58">
        <v>1</v>
      </c>
      <c r="C4" s="75" t="s">
        <v>21</v>
      </c>
      <c r="D4" s="75"/>
      <c r="E4" s="75"/>
    </row>
    <row r="5" spans="2:5" ht="16.5" customHeight="1" x14ac:dyDescent="0.3">
      <c r="B5" s="58">
        <v>2</v>
      </c>
      <c r="C5" s="75" t="s">
        <v>22</v>
      </c>
      <c r="D5" s="75"/>
      <c r="E5" s="75"/>
    </row>
    <row r="6" spans="2:5" ht="16.5" customHeight="1" x14ac:dyDescent="0.3">
      <c r="B6" s="58">
        <v>3</v>
      </c>
      <c r="C6" s="75" t="s">
        <v>8</v>
      </c>
      <c r="D6" s="75"/>
      <c r="E6" s="75"/>
    </row>
    <row r="7" spans="2:5" ht="33" customHeight="1" x14ac:dyDescent="0.3">
      <c r="B7" s="70">
        <v>4</v>
      </c>
      <c r="C7" s="75" t="s">
        <v>49</v>
      </c>
      <c r="D7" s="75"/>
      <c r="E7" s="75"/>
    </row>
    <row r="8" spans="2:5" ht="16.5" customHeight="1" x14ac:dyDescent="0.3">
      <c r="B8" s="58">
        <v>5</v>
      </c>
      <c r="C8" s="75" t="s">
        <v>58</v>
      </c>
      <c r="D8" s="75"/>
      <c r="E8" s="75"/>
    </row>
    <row r="9" spans="2:5" ht="16.5" customHeight="1" x14ac:dyDescent="0.3">
      <c r="B9" s="58">
        <v>6</v>
      </c>
      <c r="C9" s="75" t="s">
        <v>14</v>
      </c>
      <c r="D9" s="75"/>
      <c r="E9" s="75"/>
    </row>
    <row r="10" spans="2:5" ht="16.5" customHeight="1" x14ac:dyDescent="0.3">
      <c r="B10" s="58"/>
      <c r="C10" s="59" t="s">
        <v>10</v>
      </c>
      <c r="D10" s="75" t="s">
        <v>9</v>
      </c>
      <c r="E10" s="75"/>
    </row>
    <row r="11" spans="2:5" ht="16.5" customHeight="1" x14ac:dyDescent="0.3">
      <c r="B11" s="58"/>
      <c r="C11" s="60" t="s">
        <v>11</v>
      </c>
      <c r="D11" s="75" t="s">
        <v>50</v>
      </c>
      <c r="E11" s="75"/>
    </row>
    <row r="12" spans="2:5" x14ac:dyDescent="0.3">
      <c r="B12" s="58"/>
      <c r="C12" s="60" t="s">
        <v>12</v>
      </c>
      <c r="D12" s="75" t="s">
        <v>51</v>
      </c>
      <c r="E12" s="75"/>
    </row>
    <row r="13" spans="2:5" x14ac:dyDescent="0.3">
      <c r="B13" s="58"/>
      <c r="C13" s="60" t="s">
        <v>13</v>
      </c>
      <c r="D13" s="75" t="s">
        <v>52</v>
      </c>
      <c r="E13" s="75"/>
    </row>
    <row r="14" spans="2:5" x14ac:dyDescent="0.3">
      <c r="B14" s="5">
        <v>7</v>
      </c>
      <c r="C14" s="58"/>
      <c r="D14" s="73" t="s">
        <v>45</v>
      </c>
      <c r="E14" s="73"/>
    </row>
    <row r="15" spans="2:5" x14ac:dyDescent="0.3">
      <c r="B15" s="5"/>
      <c r="C15" s="58"/>
      <c r="D15" s="3" t="s">
        <v>10</v>
      </c>
      <c r="E15" s="4" t="s">
        <v>15</v>
      </c>
    </row>
    <row r="16" spans="2:5" x14ac:dyDescent="0.3">
      <c r="B16" s="5"/>
      <c r="C16" s="58"/>
      <c r="D16" s="3" t="s">
        <v>11</v>
      </c>
      <c r="E16" s="61" t="s">
        <v>53</v>
      </c>
    </row>
    <row r="17" spans="2:5" ht="66" x14ac:dyDescent="0.3">
      <c r="B17" s="5"/>
      <c r="C17" s="58"/>
      <c r="D17" s="3" t="s">
        <v>12</v>
      </c>
      <c r="E17" s="61" t="s">
        <v>54</v>
      </c>
    </row>
    <row r="18" spans="2:5" x14ac:dyDescent="0.3">
      <c r="B18" s="5"/>
      <c r="C18" s="58"/>
      <c r="D18" s="3" t="s">
        <v>13</v>
      </c>
      <c r="E18" s="61" t="s">
        <v>55</v>
      </c>
    </row>
    <row r="19" spans="2:5" x14ac:dyDescent="0.3">
      <c r="B19" s="5"/>
      <c r="C19" s="58"/>
      <c r="D19" s="3" t="s">
        <v>16</v>
      </c>
      <c r="E19" s="4" t="s">
        <v>17</v>
      </c>
    </row>
    <row r="20" spans="2:5" ht="33" x14ac:dyDescent="0.3">
      <c r="B20" s="5"/>
      <c r="C20" s="58"/>
      <c r="D20" s="3" t="s">
        <v>18</v>
      </c>
      <c r="E20" s="4" t="s">
        <v>19</v>
      </c>
    </row>
    <row r="21" spans="2:5" ht="87.75" customHeight="1" x14ac:dyDescent="0.3">
      <c r="B21" s="5"/>
      <c r="C21" s="58"/>
      <c r="D21" s="3" t="s">
        <v>20</v>
      </c>
      <c r="E21" s="71" t="s">
        <v>59</v>
      </c>
    </row>
    <row r="22" spans="2:5" ht="33" customHeight="1" x14ac:dyDescent="0.3">
      <c r="B22" s="74" t="s">
        <v>56</v>
      </c>
      <c r="C22" s="74"/>
      <c r="D22" s="74"/>
      <c r="E22" s="74"/>
    </row>
    <row r="23" spans="2:5" x14ac:dyDescent="0.3">
      <c r="B23" s="1"/>
      <c r="C23" s="1"/>
      <c r="D23" s="1"/>
      <c r="E23" s="1"/>
    </row>
    <row r="24" spans="2:5" x14ac:dyDescent="0.3">
      <c r="B24" s="72" t="s">
        <v>57</v>
      </c>
      <c r="C24" s="72"/>
      <c r="D24" s="72"/>
      <c r="E24" s="72"/>
    </row>
  </sheetData>
  <mergeCells count="14">
    <mergeCell ref="B2:E2"/>
    <mergeCell ref="C4:E4"/>
    <mergeCell ref="D10:E10"/>
    <mergeCell ref="D11:E11"/>
    <mergeCell ref="D12:E12"/>
    <mergeCell ref="B24:E24"/>
    <mergeCell ref="D14:E14"/>
    <mergeCell ref="B22:E22"/>
    <mergeCell ref="D13:E13"/>
    <mergeCell ref="C5:E5"/>
    <mergeCell ref="C6:E6"/>
    <mergeCell ref="C7:E7"/>
    <mergeCell ref="C8:E8"/>
    <mergeCell ref="C9:E9"/>
  </mergeCells>
  <phoneticPr fontId="0" type="noConversion"/>
  <pageMargins left="0.75" right="0.75" top="1" bottom="1" header="0.5" footer="0.5"/>
  <pageSetup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abSelected="1" zoomScaleNormal="100" workbookViewId="0">
      <pane ySplit="5" topLeftCell="A6" activePane="bottomLeft" state="frozen"/>
      <selection pane="bottomLeft" activeCell="B3" sqref="B3"/>
    </sheetView>
  </sheetViews>
  <sheetFormatPr defaultRowHeight="12.75" x14ac:dyDescent="0.2"/>
  <cols>
    <col min="1" max="1" width="2.7109375" style="10" customWidth="1"/>
    <col min="2" max="2" width="29.7109375" style="10" customWidth="1"/>
    <col min="3" max="3" width="22.7109375" style="10" customWidth="1"/>
    <col min="4" max="4" width="9.140625" style="10" hidden="1" customWidth="1"/>
    <col min="5" max="7" width="9.140625" style="10" customWidth="1"/>
    <col min="8" max="8" width="9.140625" style="10" hidden="1" customWidth="1"/>
    <col min="9" max="11" width="9.140625" style="10" customWidth="1"/>
    <col min="12" max="12" width="19.7109375" style="10" customWidth="1"/>
    <col min="13" max="13" width="19.28515625" style="10" customWidth="1"/>
    <col min="14" max="14" width="14.7109375" style="10" hidden="1" customWidth="1"/>
    <col min="15" max="15" width="9.140625" style="10"/>
    <col min="16" max="21" width="10.5703125" style="10" hidden="1" customWidth="1"/>
    <col min="22" max="16384" width="9.140625" style="10"/>
  </cols>
  <sheetData>
    <row r="1" spans="1:21" ht="7.5" customHeight="1" thickBot="1" x14ac:dyDescent="0.25"/>
    <row r="2" spans="1:21" ht="16.5" x14ac:dyDescent="0.3">
      <c r="A2" s="11"/>
      <c r="B2" s="14"/>
      <c r="C2" s="14"/>
      <c r="D2" s="14"/>
      <c r="E2" s="14"/>
      <c r="F2" s="14"/>
      <c r="G2" s="12"/>
      <c r="H2" s="13"/>
      <c r="K2" s="14"/>
      <c r="L2" s="15"/>
    </row>
    <row r="3" spans="1:21" ht="15.75" thickBot="1" x14ac:dyDescent="0.35">
      <c r="A3" s="14"/>
      <c r="B3" s="14"/>
      <c r="C3" s="14"/>
      <c r="D3" s="14"/>
      <c r="E3" s="14"/>
      <c r="F3" s="14"/>
      <c r="G3" s="16"/>
      <c r="H3" s="17"/>
    </row>
    <row r="4" spans="1:21" ht="15.75" customHeight="1" thickBot="1" x14ac:dyDescent="0.35">
      <c r="A4" s="14"/>
      <c r="B4" s="14"/>
      <c r="C4" s="14"/>
      <c r="D4" s="18"/>
      <c r="E4" s="14"/>
      <c r="F4" s="14"/>
      <c r="G4" s="14"/>
      <c r="H4" s="18"/>
      <c r="I4" s="14"/>
      <c r="J4" s="14"/>
      <c r="K4" s="14"/>
      <c r="L4" s="14"/>
    </row>
    <row r="5" spans="1:21" s="68" customFormat="1" ht="30" customHeight="1" thickBot="1" x14ac:dyDescent="0.25">
      <c r="A5" s="62"/>
      <c r="B5" s="63" t="s">
        <v>39</v>
      </c>
      <c r="C5" s="69" t="s">
        <v>47</v>
      </c>
      <c r="D5" s="64"/>
      <c r="E5" s="99" t="s">
        <v>43</v>
      </c>
      <c r="F5" s="100"/>
      <c r="G5" s="100"/>
      <c r="H5" s="64"/>
      <c r="I5" s="101" t="s">
        <v>40</v>
      </c>
      <c r="J5" s="102"/>
      <c r="K5" s="103"/>
      <c r="L5" s="65" t="s">
        <v>48</v>
      </c>
      <c r="M5" s="66" t="s">
        <v>46</v>
      </c>
      <c r="N5" s="67" t="s">
        <v>41</v>
      </c>
    </row>
    <row r="6" spans="1:21" ht="30" x14ac:dyDescent="0.3">
      <c r="A6" s="14"/>
      <c r="B6" s="19" t="s">
        <v>3</v>
      </c>
      <c r="C6" s="6"/>
      <c r="D6" s="20" t="str">
        <f>IF(C8&lt;&gt;"",DAYS360(C6,C8,TRUE)+1,"")</f>
        <v/>
      </c>
      <c r="E6" s="21" t="s">
        <v>1</v>
      </c>
      <c r="F6" s="21" t="s">
        <v>2</v>
      </c>
      <c r="G6" s="22" t="s">
        <v>0</v>
      </c>
      <c r="H6" s="20" t="str">
        <f>IF(D6&lt;&gt;"",D6,"")</f>
        <v/>
      </c>
      <c r="I6" s="23" t="s">
        <v>1</v>
      </c>
      <c r="J6" s="23" t="s">
        <v>2</v>
      </c>
      <c r="K6" s="24" t="s">
        <v>0</v>
      </c>
      <c r="L6" s="87" t="s">
        <v>44</v>
      </c>
      <c r="M6" s="89" t="str">
        <f>P8</f>
        <v>Stop Date is too Late</v>
      </c>
      <c r="N6" s="92" t="s">
        <v>42</v>
      </c>
      <c r="P6" s="77">
        <f>IF(D6&lt;1081,"Keep Adding Time Periods",1)</f>
        <v>1</v>
      </c>
      <c r="Q6" s="82"/>
      <c r="R6" s="77">
        <f>IF(D6=1081,"Correct Start Date",1)</f>
        <v>1</v>
      </c>
      <c r="S6" s="82"/>
      <c r="T6" s="77" t="str">
        <f>IF(D6&gt;1081,"Stop Date is too Late", 1)</f>
        <v>Stop Date is too Late</v>
      </c>
      <c r="U6" s="78"/>
    </row>
    <row r="7" spans="1:21" ht="7.5" customHeight="1" x14ac:dyDescent="0.3">
      <c r="A7" s="14"/>
      <c r="B7" s="104"/>
      <c r="C7" s="105"/>
      <c r="D7" s="105"/>
      <c r="E7" s="105"/>
      <c r="F7" s="105"/>
      <c r="G7" s="105"/>
      <c r="H7" s="105"/>
      <c r="I7" s="105"/>
      <c r="J7" s="105"/>
      <c r="K7" s="106"/>
      <c r="L7" s="87"/>
      <c r="M7" s="89"/>
      <c r="N7" s="92"/>
    </row>
    <row r="8" spans="1:21" ht="30" customHeight="1" x14ac:dyDescent="0.3">
      <c r="A8" s="14"/>
      <c r="B8" s="25" t="s">
        <v>4</v>
      </c>
      <c r="C8" s="7"/>
      <c r="D8" s="26"/>
      <c r="E8" s="27" t="str">
        <f>IF($D6&lt;&gt;"",INT($D6/360),"")</f>
        <v/>
      </c>
      <c r="F8" s="28" t="str">
        <f>IF($D6&lt;&gt;"",INT(($D6-($E8*360))/30),"")</f>
        <v/>
      </c>
      <c r="G8" s="28" t="str">
        <f>IF($D6&lt;&gt;"",$D6-($E8*360)-($F8*30),"")</f>
        <v/>
      </c>
      <c r="H8" s="26"/>
      <c r="I8" s="29" t="str">
        <f>IF(H6&lt;&gt;"",INT(H6/360),"")</f>
        <v/>
      </c>
      <c r="J8" s="30" t="str">
        <f>IF(H6&lt;&gt;"",INT((H6-(I8*360))/30),"")</f>
        <v/>
      </c>
      <c r="K8" s="31" t="str">
        <f>IF(H6&lt;&gt;"",H6-(I8*360)-(J8*30),"")</f>
        <v/>
      </c>
      <c r="L8" s="97"/>
      <c r="M8" s="90"/>
      <c r="N8" s="98"/>
      <c r="P8" s="79" t="str">
        <f>IF(P6=1,R8,P6)</f>
        <v>Stop Date is too Late</v>
      </c>
      <c r="Q8" s="80"/>
      <c r="R8" s="79" t="str">
        <f>IF(R6=1,T6,R6)</f>
        <v>Stop Date is too Late</v>
      </c>
      <c r="S8" s="80"/>
      <c r="T8" s="79"/>
      <c r="U8" s="81"/>
    </row>
    <row r="9" spans="1:21" ht="7.5" customHeight="1" x14ac:dyDescent="0.3">
      <c r="A9" s="14"/>
      <c r="B9" s="83"/>
      <c r="C9" s="84"/>
      <c r="D9" s="84"/>
      <c r="E9" s="84"/>
      <c r="F9" s="84"/>
      <c r="G9" s="84"/>
      <c r="H9" s="84"/>
      <c r="I9" s="84"/>
      <c r="J9" s="84"/>
      <c r="K9" s="84"/>
      <c r="L9" s="84"/>
      <c r="M9" s="84"/>
      <c r="N9" s="85"/>
    </row>
    <row r="10" spans="1:21" ht="31.5" customHeight="1" x14ac:dyDescent="0.3">
      <c r="A10" s="14"/>
      <c r="B10" s="32" t="s">
        <v>5</v>
      </c>
      <c r="C10" s="8"/>
      <c r="D10" s="33" t="str">
        <f>IF(C12&lt;&gt;"",DAYS360(C10,C12,TRUE)+1,"")</f>
        <v/>
      </c>
      <c r="E10" s="21" t="s">
        <v>1</v>
      </c>
      <c r="F10" s="21" t="s">
        <v>2</v>
      </c>
      <c r="G10" s="22" t="s">
        <v>0</v>
      </c>
      <c r="H10" s="33" t="str">
        <f>IF(D10&lt;&gt;"",H6+D10,"")</f>
        <v/>
      </c>
      <c r="I10" s="30" t="s">
        <v>1</v>
      </c>
      <c r="J10" s="30" t="s">
        <v>2</v>
      </c>
      <c r="K10" s="31" t="s">
        <v>0</v>
      </c>
      <c r="L10" s="86" t="s">
        <v>44</v>
      </c>
      <c r="M10" s="89" t="str">
        <f>P12</f>
        <v>Keep Adding Time Periods</v>
      </c>
      <c r="N10" s="91" t="s">
        <v>42</v>
      </c>
      <c r="P10" s="77" t="str">
        <f>IF(SUM(D$6:D10)&lt;1081,"Keep Adding Time Periods",1)</f>
        <v>Keep Adding Time Periods</v>
      </c>
      <c r="Q10" s="82"/>
      <c r="R10" s="77">
        <f>IF(SUM(D$6:D10)=1081,"Correct Start Date",1)</f>
        <v>1</v>
      </c>
      <c r="S10" s="82"/>
      <c r="T10" s="77">
        <f>IF(SUM(D$6:D10)&gt;1081,"Stop Date is too Late", 1)</f>
        <v>1</v>
      </c>
      <c r="U10" s="78"/>
    </row>
    <row r="11" spans="1:21" ht="7.5" customHeight="1" x14ac:dyDescent="0.3">
      <c r="A11" s="14"/>
      <c r="B11" s="94"/>
      <c r="C11" s="95"/>
      <c r="D11" s="95"/>
      <c r="E11" s="95"/>
      <c r="F11" s="95"/>
      <c r="G11" s="95"/>
      <c r="H11" s="95"/>
      <c r="I11" s="95"/>
      <c r="J11" s="95"/>
      <c r="K11" s="96"/>
      <c r="L11" s="87"/>
      <c r="M11" s="89"/>
      <c r="N11" s="92"/>
    </row>
    <row r="12" spans="1:21" ht="31.5" customHeight="1" x14ac:dyDescent="0.3">
      <c r="A12" s="14"/>
      <c r="B12" s="34" t="s">
        <v>6</v>
      </c>
      <c r="C12" s="6"/>
      <c r="D12" s="26"/>
      <c r="E12" s="35" t="str">
        <f>IF($D10&lt;&gt;"",INT($D10/360),"")</f>
        <v/>
      </c>
      <c r="F12" s="36" t="str">
        <f>IF($D10&lt;&gt;"",INT(($D10-($E12*360))/30),"")</f>
        <v/>
      </c>
      <c r="G12" s="36" t="str">
        <f>IF($D10&lt;&gt;"",$D10-($E12*360)-($F12*30),"")</f>
        <v/>
      </c>
      <c r="H12" s="26"/>
      <c r="I12" s="29" t="str">
        <f>IF(H10&lt;&gt;"",INT(H10/360),"")</f>
        <v/>
      </c>
      <c r="J12" s="37" t="str">
        <f>IF(H10&lt;&gt;"",INT((H10-(I12*360))/30),"")</f>
        <v/>
      </c>
      <c r="K12" s="38" t="str">
        <f>IF(H10&lt;&gt;"",H10-(I12*360)-(J12*30),"")</f>
        <v/>
      </c>
      <c r="L12" s="97"/>
      <c r="M12" s="90"/>
      <c r="N12" s="98"/>
      <c r="P12" s="79" t="str">
        <f>IF(P10=1,R12,P10)</f>
        <v>Keep Adding Time Periods</v>
      </c>
      <c r="Q12" s="80"/>
      <c r="R12" s="79">
        <f>IF(R10=1,T10,R10)</f>
        <v>1</v>
      </c>
      <c r="S12" s="80"/>
      <c r="T12" s="79"/>
      <c r="U12" s="81"/>
    </row>
    <row r="13" spans="1:21" ht="7.5" customHeight="1" x14ac:dyDescent="0.3">
      <c r="A13" s="14"/>
      <c r="B13" s="83" t="str">
        <f>IF(C13&lt;&gt;"",DAYS360(#REF!,C13,TRUE)+1,"")</f>
        <v/>
      </c>
      <c r="C13" s="84"/>
      <c r="D13" s="84"/>
      <c r="E13" s="84"/>
      <c r="F13" s="84"/>
      <c r="G13" s="84"/>
      <c r="H13" s="84"/>
      <c r="I13" s="84"/>
      <c r="J13" s="84"/>
      <c r="K13" s="84"/>
      <c r="L13" s="84"/>
      <c r="M13" s="84"/>
      <c r="N13" s="85"/>
    </row>
    <row r="14" spans="1:21" ht="31.5" customHeight="1" x14ac:dyDescent="0.3">
      <c r="A14" s="14"/>
      <c r="B14" s="39" t="s">
        <v>23</v>
      </c>
      <c r="C14" s="7"/>
      <c r="D14" s="33" t="str">
        <f>IF(C16&lt;&gt;"",DAYS360(C14,C16,TRUE)+1,"")</f>
        <v/>
      </c>
      <c r="E14" s="21" t="s">
        <v>1</v>
      </c>
      <c r="F14" s="21" t="s">
        <v>2</v>
      </c>
      <c r="G14" s="22" t="s">
        <v>0</v>
      </c>
      <c r="H14" s="33" t="str">
        <f>IF(D14&lt;&gt;"",H10+D14,"")</f>
        <v/>
      </c>
      <c r="I14" s="40" t="s">
        <v>1</v>
      </c>
      <c r="J14" s="40" t="s">
        <v>2</v>
      </c>
      <c r="K14" s="41" t="s">
        <v>0</v>
      </c>
      <c r="L14" s="86" t="s">
        <v>44</v>
      </c>
      <c r="M14" s="89" t="str">
        <f>P16</f>
        <v>Keep Adding Time Periods</v>
      </c>
      <c r="N14" s="91" t="s">
        <v>42</v>
      </c>
      <c r="P14" s="77" t="str">
        <f>IF(SUM(D$6:D14)&lt;1081,"Keep Adding Time Periods",1)</f>
        <v>Keep Adding Time Periods</v>
      </c>
      <c r="Q14" s="82"/>
      <c r="R14" s="77">
        <f>IF(SUM(D$6:D14)=1081,"Correct Start Date",1)</f>
        <v>1</v>
      </c>
      <c r="S14" s="82"/>
      <c r="T14" s="77">
        <f>IF(SUM(D$6:D14)&gt;1081,"Stop Date is too Late", 1)</f>
        <v>1</v>
      </c>
      <c r="U14" s="78"/>
    </row>
    <row r="15" spans="1:21" ht="7.5" customHeight="1" x14ac:dyDescent="0.3">
      <c r="A15" s="14"/>
      <c r="B15" s="94"/>
      <c r="C15" s="95"/>
      <c r="D15" s="95"/>
      <c r="E15" s="95"/>
      <c r="F15" s="95"/>
      <c r="G15" s="95"/>
      <c r="H15" s="95"/>
      <c r="I15" s="95"/>
      <c r="J15" s="95"/>
      <c r="K15" s="96"/>
      <c r="L15" s="87"/>
      <c r="M15" s="89"/>
      <c r="N15" s="92"/>
    </row>
    <row r="16" spans="1:21" ht="31.5" x14ac:dyDescent="0.3">
      <c r="A16" s="14"/>
      <c r="B16" s="42" t="s">
        <v>24</v>
      </c>
      <c r="C16" s="7"/>
      <c r="D16" s="26"/>
      <c r="E16" s="35" t="str">
        <f>IF($D14&lt;&gt;"",INT($D14/360),"")</f>
        <v/>
      </c>
      <c r="F16" s="36" t="str">
        <f>IF($D14&lt;&gt;"",INT(($D14-($E16*360))/30),"")</f>
        <v/>
      </c>
      <c r="G16" s="36" t="str">
        <f>IF($D14&lt;&gt;"",$D14-($E16*360)-($F16*30),"")</f>
        <v/>
      </c>
      <c r="H16" s="26"/>
      <c r="I16" s="29" t="str">
        <f>IF(H14&lt;&gt;"",INT(H14/360),"")</f>
        <v/>
      </c>
      <c r="J16" s="30" t="str">
        <f>IF(H14&lt;&gt;"",INT((H14-(I16*360))/30),"")</f>
        <v/>
      </c>
      <c r="K16" s="31" t="str">
        <f>IF(H14&lt;&gt;"",H14-(I16*360)-(J16*30),"")</f>
        <v/>
      </c>
      <c r="L16" s="97"/>
      <c r="M16" s="90"/>
      <c r="N16" s="98"/>
      <c r="P16" s="79" t="str">
        <f>IF(P14=1,R16,P14)</f>
        <v>Keep Adding Time Periods</v>
      </c>
      <c r="Q16" s="80"/>
      <c r="R16" s="79">
        <f>IF(R14=1,T14,R14)</f>
        <v>1</v>
      </c>
      <c r="S16" s="80"/>
      <c r="T16" s="79"/>
      <c r="U16" s="81"/>
    </row>
    <row r="17" spans="1:21" ht="7.5" customHeight="1" x14ac:dyDescent="0.3">
      <c r="A17" s="14"/>
      <c r="B17" s="83" t="str">
        <f>IF(C17&lt;&gt;"",DAYS360(#REF!,C17,TRUE)+1,"")</f>
        <v/>
      </c>
      <c r="C17" s="84"/>
      <c r="D17" s="84"/>
      <c r="E17" s="84"/>
      <c r="F17" s="84"/>
      <c r="G17" s="84"/>
      <c r="H17" s="84"/>
      <c r="I17" s="84"/>
      <c r="J17" s="84"/>
      <c r="K17" s="84"/>
      <c r="L17" s="84"/>
      <c r="M17" s="84"/>
      <c r="N17" s="85"/>
    </row>
    <row r="18" spans="1:21" ht="31.5" customHeight="1" x14ac:dyDescent="0.3">
      <c r="A18" s="14"/>
      <c r="B18" s="43" t="s">
        <v>25</v>
      </c>
      <c r="C18" s="7"/>
      <c r="D18" s="44" t="str">
        <f>IF(C20&lt;&gt;"",DAYS360(C18,C20,TRUE)+1,"")</f>
        <v/>
      </c>
      <c r="E18" s="21" t="s">
        <v>1</v>
      </c>
      <c r="F18" s="21" t="s">
        <v>2</v>
      </c>
      <c r="G18" s="22" t="s">
        <v>0</v>
      </c>
      <c r="H18" s="33" t="str">
        <f>IF(D18&lt;&gt;"",H14+D18,"")</f>
        <v/>
      </c>
      <c r="I18" s="40" t="s">
        <v>1</v>
      </c>
      <c r="J18" s="40" t="s">
        <v>2</v>
      </c>
      <c r="K18" s="41" t="s">
        <v>0</v>
      </c>
      <c r="L18" s="86" t="s">
        <v>44</v>
      </c>
      <c r="M18" s="89" t="str">
        <f>P20</f>
        <v>Keep Adding Time Periods</v>
      </c>
      <c r="N18" s="91" t="s">
        <v>42</v>
      </c>
      <c r="P18" s="77" t="str">
        <f>IF(SUM(D$6:D18)&lt;1081,"Keep Adding Time Periods",1)</f>
        <v>Keep Adding Time Periods</v>
      </c>
      <c r="Q18" s="82"/>
      <c r="R18" s="77">
        <f>IF(SUM(D$6:D18)=1081,"Correct Start Date",1)</f>
        <v>1</v>
      </c>
      <c r="S18" s="82"/>
      <c r="T18" s="77">
        <f>IF(SUM(D$6:D18)&gt;1081,"Stop Date is too Late", 1)</f>
        <v>1</v>
      </c>
      <c r="U18" s="78"/>
    </row>
    <row r="19" spans="1:21" ht="7.5" customHeight="1" x14ac:dyDescent="0.3">
      <c r="A19" s="14"/>
      <c r="B19" s="94"/>
      <c r="C19" s="95"/>
      <c r="D19" s="95"/>
      <c r="E19" s="95"/>
      <c r="F19" s="95"/>
      <c r="G19" s="95"/>
      <c r="H19" s="95"/>
      <c r="I19" s="95"/>
      <c r="J19" s="95"/>
      <c r="K19" s="96"/>
      <c r="L19" s="87"/>
      <c r="M19" s="89"/>
      <c r="N19" s="92"/>
    </row>
    <row r="20" spans="1:21" ht="31.5" customHeight="1" x14ac:dyDescent="0.3">
      <c r="A20" s="14"/>
      <c r="B20" s="45" t="s">
        <v>26</v>
      </c>
      <c r="C20" s="7"/>
      <c r="D20" s="46"/>
      <c r="E20" s="35" t="str">
        <f>IF($D18&lt;&gt;"",INT($D18/360),"")</f>
        <v/>
      </c>
      <c r="F20" s="36" t="str">
        <f>IF($D18&lt;&gt;"",INT(($D18-($E20*360))/30),"")</f>
        <v/>
      </c>
      <c r="G20" s="36" t="str">
        <f>IF($D18&lt;&gt;"",$D18-($E20*360)-($F20*30),"")</f>
        <v/>
      </c>
      <c r="H20" s="26"/>
      <c r="I20" s="29" t="str">
        <f>IF(H18&lt;&gt;"",INT(H18/360),"")</f>
        <v/>
      </c>
      <c r="J20" s="30" t="str">
        <f>IF(H18&lt;&gt;"",INT((H18-(I20*360))/30),"")</f>
        <v/>
      </c>
      <c r="K20" s="31" t="str">
        <f>IF(H18&lt;&gt;"",H18-(I20*360)-(J20*30),"")</f>
        <v/>
      </c>
      <c r="L20" s="97"/>
      <c r="M20" s="90"/>
      <c r="N20" s="98"/>
      <c r="P20" s="79" t="str">
        <f>IF(P18=1,R20,P18)</f>
        <v>Keep Adding Time Periods</v>
      </c>
      <c r="Q20" s="80"/>
      <c r="R20" s="79">
        <f>IF(R18=1,T18,R18)</f>
        <v>1</v>
      </c>
      <c r="S20" s="80"/>
      <c r="T20" s="79"/>
      <c r="U20" s="81"/>
    </row>
    <row r="21" spans="1:21" ht="7.5" customHeight="1" x14ac:dyDescent="0.3">
      <c r="A21" s="14"/>
      <c r="B21" s="83" t="str">
        <f>IF(C21&lt;&gt;"",DAYS360(#REF!,C21,TRUE)+1,"")</f>
        <v/>
      </c>
      <c r="C21" s="84"/>
      <c r="D21" s="84"/>
      <c r="E21" s="84"/>
      <c r="F21" s="84"/>
      <c r="G21" s="84"/>
      <c r="H21" s="84"/>
      <c r="I21" s="84"/>
      <c r="J21" s="84"/>
      <c r="K21" s="84"/>
      <c r="L21" s="84"/>
      <c r="M21" s="84"/>
      <c r="N21" s="85"/>
    </row>
    <row r="22" spans="1:21" ht="31.5" customHeight="1" x14ac:dyDescent="0.3">
      <c r="A22" s="14"/>
      <c r="B22" s="47" t="s">
        <v>27</v>
      </c>
      <c r="C22" s="7"/>
      <c r="D22" s="33" t="str">
        <f>IF(C24&lt;&gt;"",DAYS360(C22,C24,TRUE)+1,"")</f>
        <v/>
      </c>
      <c r="E22" s="21" t="s">
        <v>1</v>
      </c>
      <c r="F22" s="21" t="s">
        <v>2</v>
      </c>
      <c r="G22" s="22" t="s">
        <v>0</v>
      </c>
      <c r="H22" s="33" t="str">
        <f>IF(D22&lt;&gt;"",H18+D22,"")</f>
        <v/>
      </c>
      <c r="I22" s="40" t="s">
        <v>1</v>
      </c>
      <c r="J22" s="40" t="s">
        <v>2</v>
      </c>
      <c r="K22" s="41" t="s">
        <v>0</v>
      </c>
      <c r="L22" s="86" t="s">
        <v>44</v>
      </c>
      <c r="M22" s="89" t="str">
        <f>P24</f>
        <v>Keep Adding Time Periods</v>
      </c>
      <c r="N22" s="91" t="s">
        <v>42</v>
      </c>
      <c r="P22" s="77" t="str">
        <f>IF(SUM(D$6:D22)&lt;1081,"Keep Adding Time Periods",1)</f>
        <v>Keep Adding Time Periods</v>
      </c>
      <c r="Q22" s="82"/>
      <c r="R22" s="77">
        <f>IF(SUM(D$6:D22)=1081,"Correct Start Date",1)</f>
        <v>1</v>
      </c>
      <c r="S22" s="82"/>
      <c r="T22" s="77">
        <f>IF(SUM(D$6:D22)&gt;1081,"Stop Date is too Late", 1)</f>
        <v>1</v>
      </c>
      <c r="U22" s="78"/>
    </row>
    <row r="23" spans="1:21" ht="7.5" customHeight="1" x14ac:dyDescent="0.3">
      <c r="A23" s="14"/>
      <c r="B23" s="94"/>
      <c r="C23" s="95"/>
      <c r="D23" s="95"/>
      <c r="E23" s="95"/>
      <c r="F23" s="95"/>
      <c r="G23" s="95"/>
      <c r="H23" s="95"/>
      <c r="I23" s="95"/>
      <c r="J23" s="95"/>
      <c r="K23" s="96"/>
      <c r="L23" s="87"/>
      <c r="M23" s="89"/>
      <c r="N23" s="92"/>
    </row>
    <row r="24" spans="1:21" ht="31.5" customHeight="1" x14ac:dyDescent="0.3">
      <c r="A24" s="14"/>
      <c r="B24" s="48" t="s">
        <v>28</v>
      </c>
      <c r="C24" s="7"/>
      <c r="D24" s="26"/>
      <c r="E24" s="35" t="str">
        <f>IF($D22&lt;&gt;"",INT($D22/360),"")</f>
        <v/>
      </c>
      <c r="F24" s="36" t="str">
        <f>IF($D22&lt;&gt;"",INT(($D22-($E24*360))/30),"")</f>
        <v/>
      </c>
      <c r="G24" s="36" t="str">
        <f>IF($D22&lt;&gt;"",$D22-($E24*360)-($F24*30),"")</f>
        <v/>
      </c>
      <c r="H24" s="26"/>
      <c r="I24" s="29" t="str">
        <f>IF(H22&lt;&gt;"",INT(H22/360),"")</f>
        <v/>
      </c>
      <c r="J24" s="30" t="str">
        <f>IF(H22&lt;&gt;"",INT((H22-(I24*360))/30),"")</f>
        <v/>
      </c>
      <c r="K24" s="31" t="str">
        <f>IF(H22&lt;&gt;"",H22-(I24*360)-(J24*30),"")</f>
        <v/>
      </c>
      <c r="L24" s="97"/>
      <c r="M24" s="90"/>
      <c r="N24" s="98"/>
      <c r="P24" s="79" t="str">
        <f>IF(P22=1,R24,P22)</f>
        <v>Keep Adding Time Periods</v>
      </c>
      <c r="Q24" s="80"/>
      <c r="R24" s="79">
        <f>IF(R22=1,T22,R22)</f>
        <v>1</v>
      </c>
      <c r="S24" s="80"/>
      <c r="T24" s="79"/>
      <c r="U24" s="81"/>
    </row>
    <row r="25" spans="1:21" ht="7.5" customHeight="1" x14ac:dyDescent="0.3">
      <c r="A25" s="14"/>
      <c r="B25" s="83"/>
      <c r="C25" s="84"/>
      <c r="D25" s="84"/>
      <c r="E25" s="84"/>
      <c r="F25" s="84"/>
      <c r="G25" s="84"/>
      <c r="H25" s="84"/>
      <c r="I25" s="84"/>
      <c r="J25" s="84"/>
      <c r="K25" s="84"/>
      <c r="L25" s="84"/>
      <c r="M25" s="84"/>
      <c r="N25" s="85"/>
    </row>
    <row r="26" spans="1:21" ht="30" customHeight="1" x14ac:dyDescent="0.3">
      <c r="A26" s="14"/>
      <c r="B26" s="49" t="s">
        <v>29</v>
      </c>
      <c r="C26" s="7"/>
      <c r="D26" s="33" t="str">
        <f>IF(C28&lt;&gt;"",DAYS360(C26,C28,TRUE)+1,"")</f>
        <v/>
      </c>
      <c r="E26" s="21" t="s">
        <v>1</v>
      </c>
      <c r="F26" s="21" t="s">
        <v>2</v>
      </c>
      <c r="G26" s="22" t="s">
        <v>0</v>
      </c>
      <c r="H26" s="33" t="str">
        <f>IF(D26&lt;&gt;"",H22+D26,"")</f>
        <v/>
      </c>
      <c r="I26" s="40" t="s">
        <v>1</v>
      </c>
      <c r="J26" s="40" t="s">
        <v>2</v>
      </c>
      <c r="K26" s="41" t="s">
        <v>0</v>
      </c>
      <c r="L26" s="86" t="s">
        <v>44</v>
      </c>
      <c r="M26" s="89" t="str">
        <f>P28</f>
        <v>Keep Adding Time Periods</v>
      </c>
      <c r="N26" s="91" t="s">
        <v>42</v>
      </c>
      <c r="P26" s="77" t="str">
        <f>IF(SUM(D$6:D26)&lt;1081,"Keep Adding Time Periods",1)</f>
        <v>Keep Adding Time Periods</v>
      </c>
      <c r="Q26" s="82"/>
      <c r="R26" s="77">
        <f>IF(SUM(D$6:D26)=1081,"Correct Start Date",1)</f>
        <v>1</v>
      </c>
      <c r="S26" s="82"/>
      <c r="T26" s="77">
        <f>IF(SUM(D$6:D26)&gt;1081,"Stop Date is too Late", 1)</f>
        <v>1</v>
      </c>
      <c r="U26" s="78"/>
    </row>
    <row r="27" spans="1:21" ht="7.5" customHeight="1" x14ac:dyDescent="0.3">
      <c r="A27" s="14"/>
      <c r="B27" s="94"/>
      <c r="C27" s="95"/>
      <c r="D27" s="95"/>
      <c r="E27" s="95"/>
      <c r="F27" s="95"/>
      <c r="G27" s="95"/>
      <c r="H27" s="95"/>
      <c r="I27" s="95"/>
      <c r="J27" s="95"/>
      <c r="K27" s="96"/>
      <c r="L27" s="87"/>
      <c r="M27" s="89"/>
      <c r="N27" s="92"/>
    </row>
    <row r="28" spans="1:21" ht="31.5" x14ac:dyDescent="0.3">
      <c r="A28" s="14"/>
      <c r="B28" s="50" t="s">
        <v>30</v>
      </c>
      <c r="C28" s="7"/>
      <c r="D28" s="26"/>
      <c r="E28" s="35" t="str">
        <f>IF($D26&lt;&gt;"",INT($D26/360),"")</f>
        <v/>
      </c>
      <c r="F28" s="36" t="str">
        <f>IF($D26&lt;&gt;"",INT(($D26-($E28*360))/30),"")</f>
        <v/>
      </c>
      <c r="G28" s="36" t="str">
        <f>IF($D26&lt;&gt;"",$D26-($E28*360)-($F28*30),"")</f>
        <v/>
      </c>
      <c r="H28" s="26"/>
      <c r="I28" s="29" t="str">
        <f>IF(H26&lt;&gt;"",INT(H26/360),"")</f>
        <v/>
      </c>
      <c r="J28" s="30" t="str">
        <f>IF(H26&lt;&gt;"",INT((H26-(I28*360))/30),"")</f>
        <v/>
      </c>
      <c r="K28" s="31" t="str">
        <f>IF(H26&lt;&gt;"",H26-(I28*360)-(J28*30),"")</f>
        <v/>
      </c>
      <c r="L28" s="97"/>
      <c r="M28" s="90"/>
      <c r="N28" s="98"/>
      <c r="P28" s="79" t="str">
        <f>IF(P26=1,R28,P26)</f>
        <v>Keep Adding Time Periods</v>
      </c>
      <c r="Q28" s="80"/>
      <c r="R28" s="79">
        <f>IF(R26=1,T26,R26)</f>
        <v>1</v>
      </c>
      <c r="S28" s="80"/>
      <c r="T28" s="79"/>
      <c r="U28" s="81"/>
    </row>
    <row r="29" spans="1:21" ht="7.5" customHeight="1" x14ac:dyDescent="0.3">
      <c r="A29" s="14"/>
      <c r="B29" s="83" t="str">
        <f>IF(C29&lt;&gt;"",DAYS360(#REF!,C29,TRUE)+1,"")</f>
        <v/>
      </c>
      <c r="C29" s="84"/>
      <c r="D29" s="84"/>
      <c r="E29" s="84"/>
      <c r="F29" s="84"/>
      <c r="G29" s="84"/>
      <c r="H29" s="84"/>
      <c r="I29" s="84"/>
      <c r="J29" s="84"/>
      <c r="K29" s="84"/>
      <c r="L29" s="84"/>
      <c r="M29" s="84"/>
      <c r="N29" s="85"/>
    </row>
    <row r="30" spans="1:21" ht="30" customHeight="1" x14ac:dyDescent="0.3">
      <c r="A30" s="14"/>
      <c r="B30" s="32" t="s">
        <v>31</v>
      </c>
      <c r="C30" s="7"/>
      <c r="D30" s="33" t="str">
        <f>IF(C32&lt;&gt;"",DAYS360(C30,C32,TRUE)+1,"")</f>
        <v/>
      </c>
      <c r="E30" s="21" t="s">
        <v>1</v>
      </c>
      <c r="F30" s="21" t="s">
        <v>2</v>
      </c>
      <c r="G30" s="22" t="s">
        <v>0</v>
      </c>
      <c r="H30" s="33" t="str">
        <f>IF(D30&lt;&gt;"",H26+D30,"")</f>
        <v/>
      </c>
      <c r="I30" s="40" t="s">
        <v>1</v>
      </c>
      <c r="J30" s="40" t="s">
        <v>2</v>
      </c>
      <c r="K30" s="41" t="s">
        <v>0</v>
      </c>
      <c r="L30" s="86" t="s">
        <v>44</v>
      </c>
      <c r="M30" s="89" t="str">
        <f>P32</f>
        <v>Keep Adding Time Periods</v>
      </c>
      <c r="N30" s="91" t="s">
        <v>42</v>
      </c>
      <c r="P30" s="77" t="str">
        <f>IF(SUM(D$6:D30)&lt;1081,"Keep Adding Time Periods",1)</f>
        <v>Keep Adding Time Periods</v>
      </c>
      <c r="Q30" s="82"/>
      <c r="R30" s="77">
        <f>IF(SUM(D$6:D30)=1081,"Correct Start Date",1)</f>
        <v>1</v>
      </c>
      <c r="S30" s="82"/>
      <c r="T30" s="77">
        <f>IF(SUM(D$6:D30)&gt;1081,"Stop Date is too Late", 1)</f>
        <v>1</v>
      </c>
      <c r="U30" s="78"/>
    </row>
    <row r="31" spans="1:21" ht="7.5" customHeight="1" x14ac:dyDescent="0.3">
      <c r="A31" s="14"/>
      <c r="B31" s="94"/>
      <c r="C31" s="95"/>
      <c r="D31" s="95"/>
      <c r="E31" s="95"/>
      <c r="F31" s="95"/>
      <c r="G31" s="95"/>
      <c r="H31" s="95"/>
      <c r="I31" s="95"/>
      <c r="J31" s="95"/>
      <c r="K31" s="96"/>
      <c r="L31" s="87"/>
      <c r="M31" s="89"/>
      <c r="N31" s="92"/>
    </row>
    <row r="32" spans="1:21" ht="31.5" x14ac:dyDescent="0.3">
      <c r="A32" s="14"/>
      <c r="B32" s="34" t="s">
        <v>32</v>
      </c>
      <c r="C32" s="7"/>
      <c r="D32" s="26"/>
      <c r="E32" s="35" t="str">
        <f>IF($D30&lt;&gt;"",INT($D30/360),"")</f>
        <v/>
      </c>
      <c r="F32" s="36" t="str">
        <f>IF($D30&lt;&gt;"",INT(($D30-($E32*360))/30),"")</f>
        <v/>
      </c>
      <c r="G32" s="36" t="str">
        <f>IF($D30&lt;&gt;"",$D30-($E32*360)-($F32*30),"")</f>
        <v/>
      </c>
      <c r="H32" s="26"/>
      <c r="I32" s="29" t="str">
        <f>IF(H30&lt;&gt;"",INT(H30/360),"")</f>
        <v/>
      </c>
      <c r="J32" s="30" t="str">
        <f>IF(H30&lt;&gt;"",INT((H30-(I32*360))/30),"")</f>
        <v/>
      </c>
      <c r="K32" s="31" t="str">
        <f>IF(H30&lt;&gt;"",H30-(I32*360)-(J32*30),"")</f>
        <v/>
      </c>
      <c r="L32" s="97"/>
      <c r="M32" s="90"/>
      <c r="N32" s="98"/>
      <c r="P32" s="79" t="str">
        <f>IF(P30=1,R32,P30)</f>
        <v>Keep Adding Time Periods</v>
      </c>
      <c r="Q32" s="80"/>
      <c r="R32" s="79">
        <f>IF(R30=1,T30,R30)</f>
        <v>1</v>
      </c>
      <c r="S32" s="80"/>
      <c r="T32" s="79"/>
      <c r="U32" s="81"/>
    </row>
    <row r="33" spans="1:21" ht="7.5" customHeight="1" x14ac:dyDescent="0.3">
      <c r="A33" s="14"/>
      <c r="B33" s="83" t="str">
        <f>IF(C33&lt;&gt;"",DAYS360(#REF!,C33,TRUE)+1,"")</f>
        <v/>
      </c>
      <c r="C33" s="84"/>
      <c r="D33" s="84"/>
      <c r="E33" s="84"/>
      <c r="F33" s="84"/>
      <c r="G33" s="84"/>
      <c r="H33" s="84"/>
      <c r="I33" s="84"/>
      <c r="J33" s="84"/>
      <c r="K33" s="84"/>
      <c r="L33" s="84"/>
      <c r="M33" s="84"/>
      <c r="N33" s="85"/>
    </row>
    <row r="34" spans="1:21" ht="30" customHeight="1" x14ac:dyDescent="0.3">
      <c r="A34" s="14"/>
      <c r="B34" s="39" t="s">
        <v>33</v>
      </c>
      <c r="C34" s="7"/>
      <c r="D34" s="33" t="str">
        <f>IF(C36&lt;&gt;"",DAYS360(C34,C36,TRUE)+1,"")</f>
        <v/>
      </c>
      <c r="E34" s="21" t="s">
        <v>1</v>
      </c>
      <c r="F34" s="21" t="s">
        <v>2</v>
      </c>
      <c r="G34" s="22" t="s">
        <v>0</v>
      </c>
      <c r="H34" s="33" t="str">
        <f>IF(D34&lt;&gt;"",H30+D34,"")</f>
        <v/>
      </c>
      <c r="I34" s="40" t="s">
        <v>1</v>
      </c>
      <c r="J34" s="40" t="s">
        <v>2</v>
      </c>
      <c r="K34" s="41" t="s">
        <v>0</v>
      </c>
      <c r="L34" s="86" t="s">
        <v>44</v>
      </c>
      <c r="M34" s="89" t="str">
        <f>P36</f>
        <v>Keep Adding Time Periods</v>
      </c>
      <c r="N34" s="91" t="s">
        <v>42</v>
      </c>
      <c r="P34" s="77" t="str">
        <f>IF(SUM(D$6:D34)&lt;1081,"Keep Adding Time Periods",1)</f>
        <v>Keep Adding Time Periods</v>
      </c>
      <c r="Q34" s="82"/>
      <c r="R34" s="77">
        <f>IF(SUM(D$6:D34)=1081,"Correct Start Date",1)</f>
        <v>1</v>
      </c>
      <c r="S34" s="82"/>
      <c r="T34" s="77">
        <f>IF(SUM(D$6:D34)&gt;1081,"Stop Date is too Late", 1)</f>
        <v>1</v>
      </c>
      <c r="U34" s="78"/>
    </row>
    <row r="35" spans="1:21" ht="7.5" customHeight="1" x14ac:dyDescent="0.3">
      <c r="A35" s="14"/>
      <c r="B35" s="94"/>
      <c r="C35" s="95"/>
      <c r="D35" s="95"/>
      <c r="E35" s="95"/>
      <c r="F35" s="95"/>
      <c r="G35" s="95"/>
      <c r="H35" s="95"/>
      <c r="I35" s="95"/>
      <c r="J35" s="95"/>
      <c r="K35" s="96"/>
      <c r="L35" s="87"/>
      <c r="M35" s="89"/>
      <c r="N35" s="92"/>
    </row>
    <row r="36" spans="1:21" ht="31.5" x14ac:dyDescent="0.3">
      <c r="A36" s="14"/>
      <c r="B36" s="42" t="s">
        <v>34</v>
      </c>
      <c r="C36" s="7"/>
      <c r="D36" s="26"/>
      <c r="E36" s="35" t="str">
        <f>IF($D34&lt;&gt;"",INT($D34/360),"")</f>
        <v/>
      </c>
      <c r="F36" s="36" t="str">
        <f>IF($D34&lt;&gt;"",INT(($D34-($E36*360))/30),"")</f>
        <v/>
      </c>
      <c r="G36" s="36" t="str">
        <f>IF($D34&lt;&gt;"",$D34-($E36*360)-($F36*30),"")</f>
        <v/>
      </c>
      <c r="H36" s="26"/>
      <c r="I36" s="29" t="str">
        <f>IF(H34&lt;&gt;"",INT(H34/360),"")</f>
        <v/>
      </c>
      <c r="J36" s="30" t="str">
        <f>IF(H34&lt;&gt;"",INT((H34-(I36*360))/30),"")</f>
        <v/>
      </c>
      <c r="K36" s="31" t="str">
        <f>IF(H34&lt;&gt;"",H34-(I36*360)-(J36*30),"")</f>
        <v/>
      </c>
      <c r="L36" s="97"/>
      <c r="M36" s="90"/>
      <c r="N36" s="98"/>
      <c r="P36" s="79" t="str">
        <f>IF(P34=1,R36,P34)</f>
        <v>Keep Adding Time Periods</v>
      </c>
      <c r="Q36" s="80"/>
      <c r="R36" s="79">
        <f>IF(R34=1,T34,R34)</f>
        <v>1</v>
      </c>
      <c r="S36" s="80"/>
      <c r="T36" s="79"/>
      <c r="U36" s="81"/>
    </row>
    <row r="37" spans="1:21" ht="7.5" customHeight="1" x14ac:dyDescent="0.3">
      <c r="A37" s="14"/>
      <c r="B37" s="83" t="str">
        <f>IF(C37&lt;&gt;"",DAYS360(#REF!,C37,TRUE)+1,"")</f>
        <v/>
      </c>
      <c r="C37" s="84"/>
      <c r="D37" s="84"/>
      <c r="E37" s="84"/>
      <c r="F37" s="84"/>
      <c r="G37" s="84"/>
      <c r="H37" s="84"/>
      <c r="I37" s="84"/>
      <c r="J37" s="84"/>
      <c r="K37" s="84"/>
      <c r="L37" s="84"/>
      <c r="M37" s="84"/>
      <c r="N37" s="85"/>
    </row>
    <row r="38" spans="1:21" ht="30" customHeight="1" x14ac:dyDescent="0.3">
      <c r="A38" s="14"/>
      <c r="B38" s="43" t="s">
        <v>35</v>
      </c>
      <c r="C38" s="7"/>
      <c r="D38" s="33" t="str">
        <f>IF(C40&lt;&gt;"",DAYS360(C38,C40,TRUE)+1,"")</f>
        <v/>
      </c>
      <c r="E38" s="21" t="s">
        <v>1</v>
      </c>
      <c r="F38" s="21" t="s">
        <v>2</v>
      </c>
      <c r="G38" s="22" t="s">
        <v>0</v>
      </c>
      <c r="H38" s="33" t="str">
        <f>IF(D38&lt;&gt;"",H34+D38,"")</f>
        <v/>
      </c>
      <c r="I38" s="40" t="s">
        <v>1</v>
      </c>
      <c r="J38" s="40" t="s">
        <v>2</v>
      </c>
      <c r="K38" s="41" t="s">
        <v>0</v>
      </c>
      <c r="L38" s="86" t="s">
        <v>44</v>
      </c>
      <c r="M38" s="89" t="str">
        <f>P40</f>
        <v>Keep Adding Time Periods</v>
      </c>
      <c r="N38" s="91" t="s">
        <v>42</v>
      </c>
      <c r="P38" s="77" t="str">
        <f>IF(SUM(D$6:D38)&lt;1081,"Keep Adding Time Periods",1)</f>
        <v>Keep Adding Time Periods</v>
      </c>
      <c r="Q38" s="82"/>
      <c r="R38" s="77">
        <f>IF(SUM(D$6:D38)=1081,"Correct Start Date",1)</f>
        <v>1</v>
      </c>
      <c r="S38" s="82"/>
      <c r="T38" s="77">
        <f>IF(SUM(D$6:D38)&gt;1081,"Stop Date is too Late", 1)</f>
        <v>1</v>
      </c>
      <c r="U38" s="78"/>
    </row>
    <row r="39" spans="1:21" ht="7.5" customHeight="1" x14ac:dyDescent="0.3">
      <c r="A39" s="14"/>
      <c r="B39" s="94"/>
      <c r="C39" s="95"/>
      <c r="D39" s="95"/>
      <c r="E39" s="95"/>
      <c r="F39" s="95"/>
      <c r="G39" s="95"/>
      <c r="H39" s="95"/>
      <c r="I39" s="95"/>
      <c r="J39" s="95"/>
      <c r="K39" s="96"/>
      <c r="L39" s="87"/>
      <c r="M39" s="89"/>
      <c r="N39" s="92"/>
    </row>
    <row r="40" spans="1:21" ht="31.5" x14ac:dyDescent="0.3">
      <c r="A40" s="14"/>
      <c r="B40" s="45" t="s">
        <v>36</v>
      </c>
      <c r="C40" s="7"/>
      <c r="D40" s="26"/>
      <c r="E40" s="35" t="str">
        <f>IF($D38&lt;&gt;"",INT($D38/360),"")</f>
        <v/>
      </c>
      <c r="F40" s="36" t="str">
        <f>IF($D38&lt;&gt;"",INT(($D38-($E40*360))/30),"")</f>
        <v/>
      </c>
      <c r="G40" s="36" t="str">
        <f>IF($D38&lt;&gt;"",$D38-($E40*360)-($F40*30),"")</f>
        <v/>
      </c>
      <c r="H40" s="26"/>
      <c r="I40" s="29" t="str">
        <f>IF(H38&lt;&gt;"",INT(H38/360),"")</f>
        <v/>
      </c>
      <c r="J40" s="30" t="str">
        <f>IF(H38&lt;&gt;"",INT((H38-(I40*360))/30),"")</f>
        <v/>
      </c>
      <c r="K40" s="31" t="str">
        <f>IF(H38&lt;&gt;"",H38-(I40*360)-(J40*30),"")</f>
        <v/>
      </c>
      <c r="L40" s="97"/>
      <c r="M40" s="90"/>
      <c r="N40" s="98"/>
      <c r="P40" s="79" t="str">
        <f>IF(P38=1,R40,P38)</f>
        <v>Keep Adding Time Periods</v>
      </c>
      <c r="Q40" s="80"/>
      <c r="R40" s="79">
        <f>IF(R38=1,T38,R38)</f>
        <v>1</v>
      </c>
      <c r="S40" s="80"/>
      <c r="T40" s="79"/>
      <c r="U40" s="81"/>
    </row>
    <row r="41" spans="1:21" ht="7.5" customHeight="1" x14ac:dyDescent="0.3">
      <c r="A41" s="14"/>
      <c r="B41" s="83" t="str">
        <f>IF(C41&lt;&gt;"",DAYS360(#REF!,C41,TRUE)+1,"")</f>
        <v/>
      </c>
      <c r="C41" s="84"/>
      <c r="D41" s="84"/>
      <c r="E41" s="84"/>
      <c r="F41" s="84"/>
      <c r="G41" s="84"/>
      <c r="H41" s="84"/>
      <c r="I41" s="84"/>
      <c r="J41" s="84"/>
      <c r="K41" s="84"/>
      <c r="L41" s="84"/>
      <c r="M41" s="84"/>
      <c r="N41" s="85"/>
    </row>
    <row r="42" spans="1:21" ht="30" customHeight="1" x14ac:dyDescent="0.3">
      <c r="A42" s="14"/>
      <c r="B42" s="47" t="s">
        <v>37</v>
      </c>
      <c r="C42" s="8"/>
      <c r="D42" s="33" t="str">
        <f>IF(C44&lt;&gt;"",DAYS360(C42,C44,TRUE)+1,"")</f>
        <v/>
      </c>
      <c r="E42" s="21" t="s">
        <v>1</v>
      </c>
      <c r="F42" s="21" t="s">
        <v>2</v>
      </c>
      <c r="G42" s="22" t="s">
        <v>0</v>
      </c>
      <c r="H42" s="33" t="str">
        <f>IF(D42&lt;&gt;"",H38+D42,"")</f>
        <v/>
      </c>
      <c r="I42" s="30" t="s">
        <v>1</v>
      </c>
      <c r="J42" s="30" t="s">
        <v>2</v>
      </c>
      <c r="K42" s="31" t="s">
        <v>0</v>
      </c>
      <c r="L42" s="86" t="s">
        <v>44</v>
      </c>
      <c r="M42" s="89" t="str">
        <f>P44</f>
        <v>Keep Adding Time Periods</v>
      </c>
      <c r="N42" s="91" t="s">
        <v>42</v>
      </c>
      <c r="P42" s="77" t="str">
        <f>IF(SUM(D$6:D42)&lt;1081,"Keep Adding Time Periods",1)</f>
        <v>Keep Adding Time Periods</v>
      </c>
      <c r="Q42" s="82"/>
      <c r="R42" s="77">
        <f>IF(SUM(D$6:D42)=1081,"Correct Start Date",1)</f>
        <v>1</v>
      </c>
      <c r="S42" s="82"/>
      <c r="T42" s="77">
        <f>IF(SUM(D$6:D42)&gt;1081,"Stop Date is too Late", 1)</f>
        <v>1</v>
      </c>
      <c r="U42" s="78"/>
    </row>
    <row r="43" spans="1:21" ht="7.5" customHeight="1" x14ac:dyDescent="0.3">
      <c r="A43" s="14"/>
      <c r="B43" s="94"/>
      <c r="C43" s="95"/>
      <c r="D43" s="95"/>
      <c r="E43" s="95"/>
      <c r="F43" s="95"/>
      <c r="G43" s="95"/>
      <c r="H43" s="95"/>
      <c r="I43" s="95"/>
      <c r="J43" s="95"/>
      <c r="K43" s="96"/>
      <c r="L43" s="87"/>
      <c r="M43" s="89"/>
      <c r="N43" s="92"/>
    </row>
    <row r="44" spans="1:21" ht="32.25" thickBot="1" x14ac:dyDescent="0.35">
      <c r="A44" s="14"/>
      <c r="B44" s="51" t="s">
        <v>38</v>
      </c>
      <c r="C44" s="9"/>
      <c r="D44" s="52"/>
      <c r="E44" s="53" t="str">
        <f>IF($D42&lt;&gt;"",INT($D42/360),"")</f>
        <v/>
      </c>
      <c r="F44" s="54" t="str">
        <f>IF($D42&lt;&gt;"",INT(($D42-($E44*360))/30),"")</f>
        <v/>
      </c>
      <c r="G44" s="54" t="str">
        <f>IF($D42&lt;&gt;"",$D42-($E44*360)-($F44*30),"")</f>
        <v/>
      </c>
      <c r="H44" s="52"/>
      <c r="I44" s="55" t="str">
        <f>IF(H42&lt;&gt;"",INT(H42/360),"")</f>
        <v/>
      </c>
      <c r="J44" s="56" t="str">
        <f>IF(H42&lt;&gt;"",INT((H42-(I44*360))/30),"")</f>
        <v/>
      </c>
      <c r="K44" s="57" t="str">
        <f>IF(H42&lt;&gt;"",H42-(I44*360)-(J44*30),"")</f>
        <v/>
      </c>
      <c r="L44" s="88"/>
      <c r="M44" s="90"/>
      <c r="N44" s="93"/>
      <c r="P44" s="79" t="str">
        <f>IF(P42=1,R44,P42)</f>
        <v>Keep Adding Time Periods</v>
      </c>
      <c r="Q44" s="80"/>
      <c r="R44" s="79">
        <f>IF(R42=1,T42,R42)</f>
        <v>1</v>
      </c>
      <c r="S44" s="80"/>
      <c r="T44" s="79"/>
      <c r="U44" s="81"/>
    </row>
  </sheetData>
  <sheetProtection selectLockedCells="1"/>
  <protectedRanges>
    <protectedRange sqref="B3:F3 C6 C8 C10 C12 C14 C16 C18 C20 C22 C24 C26 C28 C30 C32 C34 C36 C38 C40 C42 C44" name="Range1"/>
  </protectedRanges>
  <mergeCells count="111">
    <mergeCell ref="E5:G5"/>
    <mergeCell ref="I5:K5"/>
    <mergeCell ref="L6:L8"/>
    <mergeCell ref="M6:M8"/>
    <mergeCell ref="N6:N8"/>
    <mergeCell ref="B7:K7"/>
    <mergeCell ref="B9:N9"/>
    <mergeCell ref="L10:L12"/>
    <mergeCell ref="M10:M12"/>
    <mergeCell ref="N10:N12"/>
    <mergeCell ref="B11:K11"/>
    <mergeCell ref="B13:N13"/>
    <mergeCell ref="L14:L16"/>
    <mergeCell ref="M14:M16"/>
    <mergeCell ref="N14:N16"/>
    <mergeCell ref="B15:K15"/>
    <mergeCell ref="B17:N17"/>
    <mergeCell ref="L18:L20"/>
    <mergeCell ref="M18:M20"/>
    <mergeCell ref="N18:N20"/>
    <mergeCell ref="B19:K19"/>
    <mergeCell ref="B21:N21"/>
    <mergeCell ref="L22:L24"/>
    <mergeCell ref="M22:M24"/>
    <mergeCell ref="N22:N24"/>
    <mergeCell ref="B23:K23"/>
    <mergeCell ref="M38:M40"/>
    <mergeCell ref="N38:N40"/>
    <mergeCell ref="B39:K39"/>
    <mergeCell ref="B25:N25"/>
    <mergeCell ref="L26:L28"/>
    <mergeCell ref="M26:M28"/>
    <mergeCell ref="N26:N28"/>
    <mergeCell ref="B27:K27"/>
    <mergeCell ref="B29:N29"/>
    <mergeCell ref="L30:L32"/>
    <mergeCell ref="M30:M32"/>
    <mergeCell ref="N30:N32"/>
    <mergeCell ref="B31:K31"/>
    <mergeCell ref="B41:N41"/>
    <mergeCell ref="L42:L44"/>
    <mergeCell ref="M42:M44"/>
    <mergeCell ref="N42:N44"/>
    <mergeCell ref="B43:K43"/>
    <mergeCell ref="P6:Q6"/>
    <mergeCell ref="R6:S6"/>
    <mergeCell ref="P12:Q12"/>
    <mergeCell ref="R12:S12"/>
    <mergeCell ref="P18:Q18"/>
    <mergeCell ref="R18:S18"/>
    <mergeCell ref="P16:Q16"/>
    <mergeCell ref="R16:S16"/>
    <mergeCell ref="P26:Q26"/>
    <mergeCell ref="R26:S26"/>
    <mergeCell ref="P34:Q34"/>
    <mergeCell ref="R34:S34"/>
    <mergeCell ref="B33:N33"/>
    <mergeCell ref="L34:L36"/>
    <mergeCell ref="M34:M36"/>
    <mergeCell ref="N34:N36"/>
    <mergeCell ref="B35:K35"/>
    <mergeCell ref="B37:N37"/>
    <mergeCell ref="L38:L40"/>
    <mergeCell ref="T6:U6"/>
    <mergeCell ref="P8:Q8"/>
    <mergeCell ref="R8:S8"/>
    <mergeCell ref="T8:U8"/>
    <mergeCell ref="P10:Q10"/>
    <mergeCell ref="R10:S10"/>
    <mergeCell ref="T10:U10"/>
    <mergeCell ref="T12:U12"/>
    <mergeCell ref="P14:Q14"/>
    <mergeCell ref="R14:S14"/>
    <mergeCell ref="T14:U14"/>
    <mergeCell ref="T16:U16"/>
    <mergeCell ref="T18:U18"/>
    <mergeCell ref="P20:Q20"/>
    <mergeCell ref="R20:S20"/>
    <mergeCell ref="T20:U20"/>
    <mergeCell ref="P22:Q22"/>
    <mergeCell ref="R22:S22"/>
    <mergeCell ref="T22:U22"/>
    <mergeCell ref="P24:Q24"/>
    <mergeCell ref="R24:S24"/>
    <mergeCell ref="T24:U24"/>
    <mergeCell ref="T26:U26"/>
    <mergeCell ref="P28:Q28"/>
    <mergeCell ref="R28:S28"/>
    <mergeCell ref="T28:U28"/>
    <mergeCell ref="P30:Q30"/>
    <mergeCell ref="R30:S30"/>
    <mergeCell ref="T30:U30"/>
    <mergeCell ref="P32:Q32"/>
    <mergeCell ref="R32:S32"/>
    <mergeCell ref="T32:U32"/>
    <mergeCell ref="T34:U34"/>
    <mergeCell ref="P36:Q36"/>
    <mergeCell ref="R36:S36"/>
    <mergeCell ref="T36:U36"/>
    <mergeCell ref="P38:Q38"/>
    <mergeCell ref="R38:S38"/>
    <mergeCell ref="T38:U38"/>
    <mergeCell ref="P44:Q44"/>
    <mergeCell ref="R44:S44"/>
    <mergeCell ref="T44:U44"/>
    <mergeCell ref="P40:Q40"/>
    <mergeCell ref="R40:S40"/>
    <mergeCell ref="T40:U40"/>
    <mergeCell ref="P42:Q42"/>
    <mergeCell ref="R42:S42"/>
    <mergeCell ref="T42:U42"/>
  </mergeCells>
  <pageMargins left="0.75" right="0.75" top="1" bottom="1" header="0.5" footer="0.5"/>
  <pageSetup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54FF1D0ABFAF534CB60A51ABBE1406EA" ma:contentTypeVersion="1" ma:contentTypeDescription="Create a new document." ma:contentTypeScope="" ma:versionID="f5cfe0aeb11505e26ba15e7892cb7a8d">
  <xsd:schema xmlns:xsd="http://www.w3.org/2001/XMLSchema" xmlns:xs="http://www.w3.org/2001/XMLSchema" xmlns:p="http://schemas.microsoft.com/office/2006/metadata/properties" xmlns:ns2="4edb52c1-c783-4962-8464-43a87fbf9087" targetNamespace="http://schemas.microsoft.com/office/2006/metadata/properties" ma:root="true" ma:fieldsID="0b39a5c859a58c569d047e2f48b87605" ns2:_="">
    <xsd:import namespace="4edb52c1-c783-4962-8464-43a87fbf908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db52c1-c783-4962-8464-43a87fbf908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DD45B2-B263-4BDA-AEE8-A023658103D4}">
  <ds:schemaRefs>
    <ds:schemaRef ds:uri="http://schemas.microsoft.com/sharepoint/events"/>
  </ds:schemaRefs>
</ds:datastoreItem>
</file>

<file path=customXml/itemProps2.xml><?xml version="1.0" encoding="utf-8"?>
<ds:datastoreItem xmlns:ds="http://schemas.openxmlformats.org/officeDocument/2006/customXml" ds:itemID="{701BBFC9-7C10-4AE0-AA9E-F6542DFBC7ED}">
  <ds:schemaRefs>
    <ds:schemaRef ds:uri="http://schemas.microsoft.com/office/2006/metadata/longProperties"/>
  </ds:schemaRefs>
</ds:datastoreItem>
</file>

<file path=customXml/itemProps3.xml><?xml version="1.0" encoding="utf-8"?>
<ds:datastoreItem xmlns:ds="http://schemas.openxmlformats.org/officeDocument/2006/customXml" ds:itemID="{EEDA33EE-4608-41C6-9F70-8ACA3A66C16B}">
  <ds:schemaRefs>
    <ds:schemaRef ds:uri="http://schemas.microsoft.com/sharepoint/v3/contenttype/forms"/>
  </ds:schemaRefs>
</ds:datastoreItem>
</file>

<file path=customXml/itemProps4.xml><?xml version="1.0" encoding="utf-8"?>
<ds:datastoreItem xmlns:ds="http://schemas.openxmlformats.org/officeDocument/2006/customXml" ds:itemID="{5277E0AE-8EF8-4630-B627-64CC08775C43}">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4edb52c1-c783-4962-8464-43a87fbf9087"/>
    <ds:schemaRef ds:uri="http://www.w3.org/XML/1998/namespace"/>
  </ds:schemaRefs>
</ds:datastoreItem>
</file>

<file path=customXml/itemProps5.xml><?xml version="1.0" encoding="utf-8"?>
<ds:datastoreItem xmlns:ds="http://schemas.openxmlformats.org/officeDocument/2006/customXml" ds:itemID="{EA570736-84A5-45C4-BDC8-4A6B095E6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db52c1-c783-4962-8464-43a87fbf90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Rules</vt:lpstr>
      <vt:lpstr>Dates</vt:lpstr>
    </vt:vector>
  </TitlesOfParts>
  <Company>United States Coast Guard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CSPP Start Date</dc:title>
  <dc:creator>NJohnson</dc:creator>
  <cp:lastModifiedBy>Hernandez, Patrice M LT USN (USA)</cp:lastModifiedBy>
  <cp:lastPrinted>2007-04-12T13:11:31Z</cp:lastPrinted>
  <dcterms:created xsi:type="dcterms:W3CDTF">2002-05-21T19:23:25Z</dcterms:created>
  <dcterms:modified xsi:type="dcterms:W3CDTF">2023-10-03T13:36:32Z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8300.00000000000</vt:lpwstr>
  </property>
  <property fmtid="{D5CDD505-2E9C-101B-9397-08002B2CF9AE}" pid="3" name="_MarkAsFinal">
    <vt:bool>true</vt:bool>
  </property>
</Properties>
</file>